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drawings/drawing31.xml" ContentType="application/vnd.openxmlformats-officedocument.drawing+xml"/>
  <Override PartName="/xl/worksheets/sheet32.xml" ContentType="application/vnd.openxmlformats-officedocument.spreadsheetml.worksheet+xml"/>
  <Override PartName="/xl/drawings/drawing32.xml" ContentType="application/vnd.openxmlformats-officedocument.drawing+xml"/>
  <Override PartName="/xl/worksheets/sheet33.xml" ContentType="application/vnd.openxmlformats-officedocument.spreadsheetml.worksheet+xml"/>
  <Override PartName="/xl/drawings/drawing33.xml" ContentType="application/vnd.openxmlformats-officedocument.drawing+xml"/>
  <Override PartName="/xl/worksheets/sheet34.xml" ContentType="application/vnd.openxmlformats-officedocument.spreadsheetml.worksheet+xml"/>
  <Override PartName="/xl/drawings/drawing34.xml" ContentType="application/vnd.openxmlformats-officedocument.drawing+xml"/>
  <Override PartName="/xl/worksheets/sheet35.xml" ContentType="application/vnd.openxmlformats-officedocument.spreadsheetml.worksheet+xml"/>
  <Override PartName="/xl/drawings/drawing35.xml" ContentType="application/vnd.openxmlformats-officedocument.drawing+xml"/>
  <Override PartName="/xl/worksheets/sheet36.xml" ContentType="application/vnd.openxmlformats-officedocument.spreadsheetml.worksheet+xml"/>
  <Override PartName="/xl/drawings/drawing36.xml" ContentType="application/vnd.openxmlformats-officedocument.drawing+xml"/>
  <Override PartName="/xl/worksheets/sheet37.xml" ContentType="application/vnd.openxmlformats-officedocument.spreadsheetml.worksheet+xml"/>
  <Override PartName="/xl/drawings/drawing37.xml" ContentType="application/vnd.openxmlformats-officedocument.drawing+xml"/>
  <Override PartName="/xl/worksheets/sheet38.xml" ContentType="application/vnd.openxmlformats-officedocument.spreadsheetml.worksheet+xml"/>
  <Override PartName="/xl/drawings/drawing38.xml" ContentType="application/vnd.openxmlformats-officedocument.drawing+xml"/>
  <Override PartName="/xl/worksheets/sheet39.xml" ContentType="application/vnd.openxmlformats-officedocument.spreadsheetml.worksheet+xml"/>
  <Override PartName="/xl/drawings/drawing39.xml" ContentType="application/vnd.openxmlformats-officedocument.drawing+xml"/>
  <Override PartName="/xl/worksheets/sheet40.xml" ContentType="application/vnd.openxmlformats-officedocument.spreadsheetml.worksheet+xml"/>
  <Override PartName="/xl/drawings/drawing40.xml" ContentType="application/vnd.openxmlformats-officedocument.drawing+xml"/>
  <Override PartName="/xl/worksheets/sheet41.xml" ContentType="application/vnd.openxmlformats-officedocument.spreadsheetml.worksheet+xml"/>
  <Override PartName="/xl/drawings/drawing41.xml" ContentType="application/vnd.openxmlformats-officedocument.drawing+xml"/>
  <Override PartName="/xl/worksheets/sheet42.xml" ContentType="application/vnd.openxmlformats-officedocument.spreadsheetml.worksheet+xml"/>
  <Override PartName="/xl/drawings/drawing42.xml" ContentType="application/vnd.openxmlformats-officedocument.drawing+xml"/>
  <Override PartName="/xl/worksheets/sheet43.xml" ContentType="application/vnd.openxmlformats-officedocument.spreadsheetml.worksheet+xml"/>
  <Override PartName="/xl/drawings/drawing43.xml" ContentType="application/vnd.openxmlformats-officedocument.drawing+xml"/>
  <Override PartName="/xl/worksheets/sheet44.xml" ContentType="application/vnd.openxmlformats-officedocument.spreadsheetml.worksheet+xml"/>
  <Override PartName="/xl/drawings/drawing44.xml" ContentType="application/vnd.openxmlformats-officedocument.drawing+xml"/>
  <Override PartName="/xl/worksheets/sheet45.xml" ContentType="application/vnd.openxmlformats-officedocument.spreadsheetml.worksheet+xml"/>
  <Override PartName="/xl/drawings/drawing45.xml" ContentType="application/vnd.openxmlformats-officedocument.drawing+xml"/>
  <Override PartName="/xl/worksheets/sheet46.xml" ContentType="application/vnd.openxmlformats-officedocument.spreadsheetml.worksheet+xml"/>
  <Override PartName="/xl/drawings/drawing46.xml" ContentType="application/vnd.openxmlformats-officedocument.drawing+xml"/>
  <Override PartName="/xl/worksheets/sheet47.xml" ContentType="application/vnd.openxmlformats-officedocument.spreadsheetml.worksheet+xml"/>
  <Override PartName="/xl/drawings/drawing47.xml" ContentType="application/vnd.openxmlformats-officedocument.drawing+xml"/>
  <Override PartName="/xl/worksheets/sheet48.xml" ContentType="application/vnd.openxmlformats-officedocument.spreadsheetml.worksheet+xml"/>
  <Override PartName="/xl/drawings/drawing48.xml" ContentType="application/vnd.openxmlformats-officedocument.drawing+xml"/>
  <Override PartName="/xl/worksheets/sheet49.xml" ContentType="application/vnd.openxmlformats-officedocument.spreadsheetml.worksheet+xml"/>
  <Override PartName="/xl/drawings/drawing49.xml" ContentType="application/vnd.openxmlformats-officedocument.drawing+xml"/>
  <Override PartName="/xl/worksheets/sheet5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570" yWindow="900" windowWidth="8085" windowHeight="3630" tabRatio="959" activeTab="0"/>
  </bookViews>
  <sheets>
    <sheet name="Menu" sheetId="1" r:id="rId1"/>
    <sheet name="Dcumentação" sheetId="2" r:id="rId2"/>
    <sheet name="Observações" sheetId="3" r:id="rId3"/>
    <sheet name="Plan1" sheetId="4" r:id="rId4"/>
    <sheet name="Plan2" sheetId="5" r:id="rId5"/>
    <sheet name="Plan3" sheetId="6" r:id="rId6"/>
    <sheet name="Plan4" sheetId="7" r:id="rId7"/>
    <sheet name="Plan5" sheetId="8" r:id="rId8"/>
    <sheet name="Plan6" sheetId="9" r:id="rId9"/>
    <sheet name="Plan7" sheetId="10" r:id="rId10"/>
    <sheet name="Plan8" sheetId="11" r:id="rId11"/>
    <sheet name="Plan9" sheetId="12" r:id="rId12"/>
    <sheet name="Plan10" sheetId="13" r:id="rId13"/>
    <sheet name="Plan10A" sheetId="14" r:id="rId14"/>
    <sheet name="Plan10B" sheetId="15" r:id="rId15"/>
    <sheet name="Plan11" sheetId="16" r:id="rId16"/>
    <sheet name="Plan12" sheetId="17" r:id="rId17"/>
    <sheet name="Plan13" sheetId="18" r:id="rId18"/>
    <sheet name="Plan14" sheetId="19" r:id="rId19"/>
    <sheet name="Plan15" sheetId="20" r:id="rId20"/>
    <sheet name="Plan16" sheetId="21" r:id="rId21"/>
    <sheet name="Plan17" sheetId="22" r:id="rId22"/>
    <sheet name="Plan18" sheetId="23" r:id="rId23"/>
    <sheet name="Plan19" sheetId="24" r:id="rId24"/>
    <sheet name="Plan20" sheetId="25" r:id="rId25"/>
    <sheet name="Plan21" sheetId="26" r:id="rId26"/>
    <sheet name="Plan22" sheetId="27" r:id="rId27"/>
    <sheet name="Plan23" sheetId="28" r:id="rId28"/>
    <sheet name="Plan24" sheetId="29" r:id="rId29"/>
    <sheet name="Plan25" sheetId="30" r:id="rId30"/>
    <sheet name="Plan26" sheetId="31" r:id="rId31"/>
    <sheet name="Plan28" sheetId="32" r:id="rId32"/>
    <sheet name="Plan29" sheetId="33" r:id="rId33"/>
    <sheet name="Plan32" sheetId="34" r:id="rId34"/>
    <sheet name="Plan27" sheetId="35" r:id="rId35"/>
    <sheet name="Plan33" sheetId="36" r:id="rId36"/>
    <sheet name="Plan30" sheetId="37" r:id="rId37"/>
    <sheet name="Plan31" sheetId="38" r:id="rId38"/>
    <sheet name="Plan34" sheetId="39" r:id="rId39"/>
    <sheet name="Plan35" sheetId="40" r:id="rId40"/>
    <sheet name="Plan36" sheetId="41" r:id="rId41"/>
    <sheet name="Plan37" sheetId="42" r:id="rId42"/>
    <sheet name="Plan38" sheetId="43" r:id="rId43"/>
    <sheet name="Plan39" sheetId="44" r:id="rId44"/>
    <sheet name="Plan40" sheetId="45" r:id="rId45"/>
    <sheet name="Plan41" sheetId="46" r:id="rId46"/>
    <sheet name="Plan42" sheetId="47" r:id="rId47"/>
    <sheet name="Plan45" sheetId="48" r:id="rId48"/>
    <sheet name="Plan46" sheetId="49" r:id="rId49"/>
    <sheet name="Plan44" sheetId="50" r:id="rId50"/>
  </sheets>
  <definedNames>
    <definedName name="_xlnm.Print_Area" localSheetId="0">'Menu'!$A$1:$D$105</definedName>
    <definedName name="_xlnm.Print_Area" localSheetId="2">'Observações'!$A$1:$X$67</definedName>
    <definedName name="_xlnm.Print_Area" localSheetId="3">'Plan1'!$B$2:$Y$44</definedName>
    <definedName name="_xlnm.Print_Area" localSheetId="12">'Plan10'!$B$2:$N$39</definedName>
    <definedName name="_xlnm.Print_Area" localSheetId="15">'Plan11'!$B$2:$I$40</definedName>
    <definedName name="_xlnm.Print_Area" localSheetId="16">'Plan12'!$B$2:$I$38</definedName>
    <definedName name="_xlnm.Print_Area" localSheetId="17">'Plan13'!$B$2:$Q$54</definedName>
    <definedName name="_xlnm.Print_Area" localSheetId="18">'Plan14'!$B$2:$H$62</definedName>
    <definedName name="_xlnm.Print_Area" localSheetId="19">'Plan15'!$B$2:$K$60</definedName>
    <definedName name="_xlnm.Print_Area" localSheetId="20">'Plan16'!$B$2:$H$43</definedName>
    <definedName name="_xlnm.Print_Area" localSheetId="21">'Plan17'!$B$2:$H$63</definedName>
    <definedName name="_xlnm.Print_Area" localSheetId="22">'Plan18'!$B$2:$J$62</definedName>
    <definedName name="_xlnm.Print_Area" localSheetId="23">'Plan19'!$B$2:$H$42</definedName>
    <definedName name="_xlnm.Print_Area" localSheetId="4">'Plan2'!$B$2:$Y$36</definedName>
    <definedName name="_xlnm.Print_Area" localSheetId="24">'Plan20'!$B$2:$H$63</definedName>
    <definedName name="_xlnm.Print_Area" localSheetId="25">'Plan21'!$B$2:$H$43</definedName>
    <definedName name="_xlnm.Print_Area" localSheetId="26">'Plan22'!$B$2:$H$62</definedName>
    <definedName name="_xlnm.Print_Area" localSheetId="27">'Plan23'!$B$2:$J$67</definedName>
    <definedName name="_xlnm.Print_Area" localSheetId="28">'Plan24'!$B$2:$H$43</definedName>
    <definedName name="_xlnm.Print_Area" localSheetId="29">'Plan25'!$B$2:$H$63</definedName>
    <definedName name="_xlnm.Print_Area" localSheetId="30">'Plan26'!$B$2:$H$46</definedName>
    <definedName name="_xlnm.Print_Area" localSheetId="34">'Plan27'!$B$2:$H$62</definedName>
    <definedName name="_xlnm.Print_Area" localSheetId="31">'Plan28'!$B$2:$H$42</definedName>
    <definedName name="_xlnm.Print_Area" localSheetId="32">'Plan29'!$B$2:$H$62</definedName>
    <definedName name="_xlnm.Print_Area" localSheetId="5">'Plan3'!$B$2:$Y$43</definedName>
    <definedName name="_xlnm.Print_Area" localSheetId="36">'Plan30'!$B$2:$H$42</definedName>
    <definedName name="_xlnm.Print_Area" localSheetId="37">'Plan31'!$B$2:$H$60</definedName>
    <definedName name="_xlnm.Print_Area" localSheetId="33">'Plan32'!$B$2:$H$41</definedName>
    <definedName name="_xlnm.Print_Area" localSheetId="35">'Plan33'!$B$2:$H$62</definedName>
    <definedName name="_xlnm.Print_Area" localSheetId="38">'Plan34'!$B$2:$H$43</definedName>
    <definedName name="_xlnm.Print_Area" localSheetId="39">'Plan35'!$B$2:$H$57</definedName>
    <definedName name="_xlnm.Print_Area" localSheetId="40">'Plan36'!$B$2:$H$42</definedName>
    <definedName name="_xlnm.Print_Area" localSheetId="41">'Plan37'!$B$2:$H$64</definedName>
    <definedName name="_xlnm.Print_Area" localSheetId="42">'Plan38'!$B$2:$H$45</definedName>
    <definedName name="_xlnm.Print_Area" localSheetId="43">'Plan39'!$B$2:$F$42</definedName>
    <definedName name="_xlnm.Print_Area" localSheetId="6">'Plan4'!$B$2:$Y$38</definedName>
    <definedName name="_xlnm.Print_Area" localSheetId="44">'Plan40'!$B$2:$F$42</definedName>
    <definedName name="_xlnm.Print_Area" localSheetId="45">'Plan41'!$B$2:$F$41</definedName>
    <definedName name="_xlnm.Print_Area" localSheetId="46">'Plan42'!$B$2:$F$40</definedName>
    <definedName name="_xlnm.Print_Area" localSheetId="7">'Plan5'!$B$2:$T$42</definedName>
    <definedName name="_xlnm.Print_Area" localSheetId="8">'Plan6'!$B$2:$T$36</definedName>
    <definedName name="_xlnm.Print_Area" localSheetId="9">'Plan7'!$B$2:$Y$41</definedName>
    <definedName name="_xlnm.Print_Area" localSheetId="10">'Plan8'!$B$2:$Y$37</definedName>
    <definedName name="_xlnm.Print_Area" localSheetId="11">'Plan9'!$B$2:$N$41</definedName>
  </definedNames>
  <calcPr fullCalcOnLoad="1"/>
</workbook>
</file>

<file path=xl/comments2.xml><?xml version="1.0" encoding="utf-8"?>
<comments xmlns="http://schemas.openxmlformats.org/spreadsheetml/2006/main">
  <authors>
    <author>claudia.carvalho</author>
  </authors>
  <commentList>
    <comment ref="A58" authorId="0">
      <text>
        <r>
          <rPr>
            <sz val="8"/>
            <rFont val="Tahoma"/>
            <family val="2"/>
          </rPr>
          <t>É considerado pedestre toda pessoa que transita em via pública em patim de rodas, patinete, skate e cadeira de rodas;
O ciclista desmontado, empurrando a bicicleta, equipara-se ao pedestre em direitos e deveres.</t>
        </r>
      </text>
    </comment>
  </commentList>
</comments>
</file>

<file path=xl/sharedStrings.xml><?xml version="1.0" encoding="utf-8"?>
<sst xmlns="http://schemas.openxmlformats.org/spreadsheetml/2006/main" count="2057" uniqueCount="485">
  <si>
    <t>Total</t>
  </si>
  <si>
    <t>Sexo</t>
  </si>
  <si>
    <t xml:space="preserve">Faixa Etária - Anos </t>
  </si>
  <si>
    <t>Tipo</t>
  </si>
  <si>
    <t>ESTADOS</t>
  </si>
  <si>
    <t>Mas</t>
  </si>
  <si>
    <t>Fem</t>
  </si>
  <si>
    <t>Não</t>
  </si>
  <si>
    <t>60 ou</t>
  </si>
  <si>
    <t>Pedes-</t>
  </si>
  <si>
    <t>Passa-</t>
  </si>
  <si>
    <t>Condu-</t>
  </si>
  <si>
    <t>Inform</t>
  </si>
  <si>
    <t>mais</t>
  </si>
  <si>
    <t>tres</t>
  </si>
  <si>
    <t>geiros</t>
  </si>
  <si>
    <t>tores</t>
  </si>
  <si>
    <t xml:space="preserve">   Acre</t>
  </si>
  <si>
    <t xml:space="preserve">   Alagoas</t>
  </si>
  <si>
    <t xml:space="preserve">   Amapá</t>
  </si>
  <si>
    <t xml:space="preserve">   Amazonas</t>
  </si>
  <si>
    <t xml:space="preserve">   Bahia</t>
  </si>
  <si>
    <t xml:space="preserve">   Ceará</t>
  </si>
  <si>
    <t xml:space="preserve">   Espírito Santo</t>
  </si>
  <si>
    <t xml:space="preserve">   Goiás</t>
  </si>
  <si>
    <t xml:space="preserve">   Maranhão</t>
  </si>
  <si>
    <t xml:space="preserve">   Mato Grosso</t>
  </si>
  <si>
    <t xml:space="preserve">   Mato Grosso do Sul</t>
  </si>
  <si>
    <t xml:space="preserve">   Minas Gerais</t>
  </si>
  <si>
    <t xml:space="preserve">   Pará</t>
  </si>
  <si>
    <t xml:space="preserve">   Paraíba</t>
  </si>
  <si>
    <t xml:space="preserve">   Paraná</t>
  </si>
  <si>
    <t xml:space="preserve">   Pernambuco </t>
  </si>
  <si>
    <t xml:space="preserve">   Piauí</t>
  </si>
  <si>
    <t xml:space="preserve">   Rio de Janeiro</t>
  </si>
  <si>
    <t xml:space="preserve">   Rio Grande do Norte</t>
  </si>
  <si>
    <t xml:space="preserve">   Rio Grande do Sul</t>
  </si>
  <si>
    <t xml:space="preserve">   Rondônia</t>
  </si>
  <si>
    <t xml:space="preserve">   Santa Catarina</t>
  </si>
  <si>
    <t xml:space="preserve">   São Paulo</t>
  </si>
  <si>
    <t xml:space="preserve">   Sergipe</t>
  </si>
  <si>
    <t xml:space="preserve">   Tocantins</t>
  </si>
  <si>
    <t>-</t>
  </si>
  <si>
    <t>QUADRO 2 - VÍTIMAS FATAIS DE ACIDENTES DE TRÂNSITO - POR CAPITAL</t>
  </si>
  <si>
    <t>CAPITAIS</t>
  </si>
  <si>
    <t>Tipo de Acidente</t>
  </si>
  <si>
    <t>Fase do Dia</t>
  </si>
  <si>
    <t>Área</t>
  </si>
  <si>
    <t>Colisão/</t>
  </si>
  <si>
    <t>Tombamento/</t>
  </si>
  <si>
    <t>Atropelamento</t>
  </si>
  <si>
    <t>Choque c/</t>
  </si>
  <si>
    <t>Dia</t>
  </si>
  <si>
    <t>Noite</t>
  </si>
  <si>
    <t>Urbana</t>
  </si>
  <si>
    <t>Rural</t>
  </si>
  <si>
    <t>Abalroamento</t>
  </si>
  <si>
    <t>Capotamento</t>
  </si>
  <si>
    <t>Objeto Fixo</t>
  </si>
  <si>
    <t>Categoria</t>
  </si>
  <si>
    <t xml:space="preserve">                                  Faixa Etária - Anos</t>
  </si>
  <si>
    <t>Habilitado</t>
  </si>
  <si>
    <t>Inabilitado</t>
  </si>
  <si>
    <t>Menos de</t>
  </si>
  <si>
    <t>QUADRO 8 - CONDUTORES ENVOLVIDOS EM ACIDENTES DE TRÂNSITO COM VÍTIMAS - POR CAPITAL</t>
  </si>
  <si>
    <t>Tipo de Veículo</t>
  </si>
  <si>
    <t>Ônibus/       Microônibus</t>
  </si>
  <si>
    <t>Motocicleta</t>
  </si>
  <si>
    <t>QUADRO 10 - TIPOS DE VEÍCULOS ENVOLVIDOS EM ACIDENTES DE TRÂNSITO COM VÍTIMAS - POR CAPITAL</t>
  </si>
  <si>
    <t xml:space="preserve">ESTADOS </t>
  </si>
  <si>
    <t xml:space="preserve">NÚMERO DE VÍTIMAS/ ACIDENTES </t>
  </si>
  <si>
    <t>Vítimas</t>
  </si>
  <si>
    <t>Vítimas          Não Fatais</t>
  </si>
  <si>
    <t>Acidentes com Vítimas</t>
  </si>
  <si>
    <t xml:space="preserve"> Fatais</t>
  </si>
  <si>
    <r>
      <t xml:space="preserve">   Distrito Federal</t>
    </r>
    <r>
      <rPr>
        <sz val="13"/>
        <color indexed="10"/>
        <rFont val="Arial"/>
        <family val="2"/>
      </rPr>
      <t xml:space="preserve"> </t>
    </r>
  </si>
  <si>
    <t xml:space="preserve">   Pernambuco</t>
  </si>
  <si>
    <t xml:space="preserve">   Rio Grande do Sul </t>
  </si>
  <si>
    <r>
      <t xml:space="preserve">   Roraima</t>
    </r>
    <r>
      <rPr>
        <sz val="13"/>
        <rFont val="Arial"/>
        <family val="2"/>
      </rPr>
      <t xml:space="preserve"> </t>
    </r>
  </si>
  <si>
    <t>Vítimas Fatais</t>
  </si>
  <si>
    <t>Frota  de Veículos</t>
  </si>
  <si>
    <t>Vítimas Fatais/10.000 Veículos</t>
  </si>
  <si>
    <r>
      <t xml:space="preserve">   Distrito Federal</t>
    </r>
    <r>
      <rPr>
        <sz val="13"/>
        <color indexed="10"/>
        <rFont val="Arial"/>
        <family val="2"/>
      </rPr>
      <t xml:space="preserve">   </t>
    </r>
    <r>
      <rPr>
        <sz val="13"/>
        <rFont val="Arial"/>
        <family val="2"/>
      </rPr>
      <t xml:space="preserve"> </t>
    </r>
  </si>
  <si>
    <t>Vítimas Não Fatais</t>
  </si>
  <si>
    <t>Vítimas  Não Fatais</t>
  </si>
  <si>
    <t>Vítimas de Acidentes/10.000 Veículos</t>
  </si>
  <si>
    <t>Frota</t>
  </si>
  <si>
    <t>População</t>
  </si>
  <si>
    <t>Vítimas de Acidentes de Trânsito</t>
  </si>
  <si>
    <t>Outros</t>
  </si>
  <si>
    <t>Frota de Veículos</t>
  </si>
  <si>
    <t>Vítimas / Acidentes Com Vítimas</t>
  </si>
  <si>
    <t xml:space="preserve">   Distrito Federal    </t>
  </si>
  <si>
    <t xml:space="preserve">   População</t>
  </si>
  <si>
    <t xml:space="preserve">   Frota </t>
  </si>
  <si>
    <t xml:space="preserve">   Acidentes com Vítimas</t>
  </si>
  <si>
    <t xml:space="preserve">   Vítimas Fatais</t>
  </si>
  <si>
    <t xml:space="preserve">   Vítimas Não Fatais</t>
  </si>
  <si>
    <t>Vítimas  Não Fatais/10.000 Veículos</t>
  </si>
  <si>
    <r>
      <t xml:space="preserve">   Roraima</t>
    </r>
    <r>
      <rPr>
        <sz val="13"/>
        <color indexed="10"/>
        <rFont val="Arial"/>
        <family val="2"/>
      </rPr>
      <t xml:space="preserve"> </t>
    </r>
    <r>
      <rPr>
        <sz val="13"/>
        <rFont val="Arial"/>
        <family val="2"/>
      </rPr>
      <t xml:space="preserve">  </t>
    </r>
  </si>
  <si>
    <r>
      <t xml:space="preserve">   Roraima</t>
    </r>
    <r>
      <rPr>
        <sz val="13"/>
        <color indexed="10"/>
        <rFont val="Arial"/>
        <family val="2"/>
      </rPr>
      <t xml:space="preserve">  </t>
    </r>
    <r>
      <rPr>
        <sz val="13"/>
        <rFont val="Arial"/>
        <family val="2"/>
      </rPr>
      <t xml:space="preserve">  </t>
    </r>
  </si>
  <si>
    <t xml:space="preserve">   BRASIL</t>
  </si>
  <si>
    <t xml:space="preserve">   Total</t>
  </si>
  <si>
    <r>
      <t xml:space="preserve">   Distrito Federal</t>
    </r>
    <r>
      <rPr>
        <sz val="12"/>
        <color indexed="10"/>
        <rFont val="Arial"/>
        <family val="2"/>
      </rPr>
      <t xml:space="preserve">   </t>
    </r>
    <r>
      <rPr>
        <sz val="12"/>
        <rFont val="Arial"/>
        <family val="2"/>
      </rPr>
      <t xml:space="preserve"> </t>
    </r>
  </si>
  <si>
    <r>
      <t xml:space="preserve">   Roraima</t>
    </r>
    <r>
      <rPr>
        <sz val="12"/>
        <color indexed="10"/>
        <rFont val="Arial"/>
        <family val="2"/>
      </rPr>
      <t xml:space="preserve">  </t>
    </r>
    <r>
      <rPr>
        <sz val="12"/>
        <rFont val="Arial"/>
        <family val="2"/>
      </rPr>
      <t xml:space="preserve">  </t>
    </r>
  </si>
  <si>
    <r>
      <t xml:space="preserve">   Roraima</t>
    </r>
    <r>
      <rPr>
        <sz val="12"/>
        <color indexed="10"/>
        <rFont val="Arial"/>
        <family val="2"/>
      </rPr>
      <t xml:space="preserve"> </t>
    </r>
    <r>
      <rPr>
        <sz val="12"/>
        <rFont val="Arial"/>
        <family val="2"/>
      </rPr>
      <t xml:space="preserve"> </t>
    </r>
  </si>
  <si>
    <t xml:space="preserve">   Total </t>
  </si>
  <si>
    <t xml:space="preserve">   Roraima  </t>
  </si>
  <si>
    <r>
      <t xml:space="preserve">   Roraima</t>
    </r>
    <r>
      <rPr>
        <sz val="13"/>
        <color indexed="10"/>
        <rFont val="Arial"/>
        <family val="2"/>
      </rPr>
      <t xml:space="preserve"> </t>
    </r>
    <r>
      <rPr>
        <sz val="13"/>
        <rFont val="Arial"/>
        <family val="2"/>
      </rPr>
      <t xml:space="preserve"> </t>
    </r>
  </si>
  <si>
    <r>
      <t xml:space="preserve">   Roraima</t>
    </r>
    <r>
      <rPr>
        <sz val="13"/>
        <color indexed="10"/>
        <rFont val="Arial"/>
        <family val="2"/>
      </rPr>
      <t xml:space="preserve"> </t>
    </r>
  </si>
  <si>
    <t xml:space="preserve">   Capitais</t>
  </si>
  <si>
    <t>ITENS</t>
  </si>
  <si>
    <t xml:space="preserve">   Vítimas Fatais/100.000 Habitantes</t>
  </si>
  <si>
    <t xml:space="preserve">   Veículos/100 Habitantes</t>
  </si>
  <si>
    <t xml:space="preserve">   Vítimas Fatais/10.000 Veículos</t>
  </si>
  <si>
    <t xml:space="preserve">   Vítimas Não Fatais/10.000 Veículos</t>
  </si>
  <si>
    <t xml:space="preserve">   Acidentes com Vítimas/10.000 Veículos</t>
  </si>
  <si>
    <r>
      <t xml:space="preserve">   Roraima</t>
    </r>
    <r>
      <rPr>
        <sz val="8"/>
        <color indexed="10"/>
        <rFont val="Arial"/>
        <family val="2"/>
      </rPr>
      <t xml:space="preserve"> </t>
    </r>
  </si>
  <si>
    <r>
      <t xml:space="preserve">   Maranhão</t>
    </r>
    <r>
      <rPr>
        <sz val="8"/>
        <color indexed="10"/>
        <rFont val="Arial"/>
        <family val="2"/>
      </rPr>
      <t xml:space="preserve"> </t>
    </r>
  </si>
  <si>
    <t xml:space="preserve">   Maranhão </t>
  </si>
  <si>
    <t xml:space="preserve">   Roraima </t>
  </si>
  <si>
    <t xml:space="preserve">   Rio de Janeiro </t>
  </si>
  <si>
    <t xml:space="preserve">   Minas Gerais </t>
  </si>
  <si>
    <t xml:space="preserve">   Mato Grosso </t>
  </si>
  <si>
    <t xml:space="preserve">   Tocantins </t>
  </si>
  <si>
    <t>Fonte: DETRANs.</t>
  </si>
  <si>
    <t xml:space="preserve"> </t>
  </si>
  <si>
    <t xml:space="preserve">   Acre </t>
  </si>
  <si>
    <t>0 a 9</t>
  </si>
  <si>
    <t>10 a 12</t>
  </si>
  <si>
    <t>13 a 17</t>
  </si>
  <si>
    <t>18 a 29</t>
  </si>
  <si>
    <t>30 a 59</t>
  </si>
  <si>
    <t>Caminhão/ Caminhonete</t>
  </si>
  <si>
    <t>Caminhão/   Caminhonete</t>
  </si>
  <si>
    <t>Reboque</t>
  </si>
  <si>
    <t>Bicicleta</t>
  </si>
  <si>
    <t xml:space="preserve">Ônibus/ Microônibus </t>
  </si>
  <si>
    <t>Fonte:RENAVAM.</t>
  </si>
  <si>
    <t>Ciclis-</t>
  </si>
  <si>
    <t>tas</t>
  </si>
  <si>
    <t>Moto-</t>
  </si>
  <si>
    <t>ciclistas</t>
  </si>
  <si>
    <t>60 ou mais</t>
  </si>
  <si>
    <t>Permissio-</t>
  </si>
  <si>
    <t>nado</t>
  </si>
  <si>
    <t>Exigível</t>
  </si>
  <si>
    <t>Masc.</t>
  </si>
  <si>
    <t>Fem.</t>
  </si>
  <si>
    <t>Informado</t>
  </si>
  <si>
    <t>Permissio</t>
  </si>
  <si>
    <t xml:space="preserve">   Mato Grosso   </t>
  </si>
  <si>
    <t xml:space="preserve">   Mato Grosso  </t>
  </si>
  <si>
    <t xml:space="preserve">   Goiás </t>
  </si>
  <si>
    <t>4,7*</t>
  </si>
  <si>
    <t>5,2*</t>
  </si>
  <si>
    <t>17,3*</t>
  </si>
  <si>
    <t>0,9*</t>
  </si>
  <si>
    <t>6,7*</t>
  </si>
  <si>
    <t>6,6*</t>
  </si>
  <si>
    <t>3,1*</t>
  </si>
  <si>
    <t>6,0*</t>
  </si>
  <si>
    <t>24,0*</t>
  </si>
  <si>
    <t>22,3*</t>
  </si>
  <si>
    <t xml:space="preserve">  </t>
  </si>
  <si>
    <t xml:space="preserve">     </t>
  </si>
  <si>
    <t>Automóvel / Camioneta</t>
  </si>
  <si>
    <t>5,5*</t>
  </si>
  <si>
    <t xml:space="preserve">   </t>
  </si>
  <si>
    <t>Fonte: Detrans.</t>
  </si>
  <si>
    <t>Fontes: Detrans, IBGE.</t>
  </si>
  <si>
    <t>Fonte:Detrans.</t>
  </si>
  <si>
    <t xml:space="preserve">Fonte: Detrans.   </t>
  </si>
  <si>
    <t xml:space="preserve">   Acre  </t>
  </si>
  <si>
    <t>35,0 *</t>
  </si>
  <si>
    <t>31,9 *</t>
  </si>
  <si>
    <t>13,9 *</t>
  </si>
  <si>
    <t>7,0 *</t>
  </si>
  <si>
    <t>111,8 *</t>
  </si>
  <si>
    <t>124,1 **</t>
  </si>
  <si>
    <t>99,3 **</t>
  </si>
  <si>
    <t>358.762 **</t>
  </si>
  <si>
    <t>286.994 **</t>
  </si>
  <si>
    <t xml:space="preserve">   Rondônia  </t>
  </si>
  <si>
    <t>62,4*</t>
  </si>
  <si>
    <t>119,8 **</t>
  </si>
  <si>
    <r>
      <t xml:space="preserve">   Distrito Federal   </t>
    </r>
    <r>
      <rPr>
        <sz val="13"/>
        <color indexed="10"/>
        <rFont val="Arial"/>
        <family val="2"/>
      </rPr>
      <t xml:space="preserve">   </t>
    </r>
    <r>
      <rPr>
        <sz val="13"/>
        <rFont val="Arial"/>
        <family val="2"/>
      </rPr>
      <t xml:space="preserve"> </t>
    </r>
  </si>
  <si>
    <t>374.557 **</t>
  </si>
  <si>
    <r>
      <t xml:space="preserve">   Distrito Federal</t>
    </r>
    <r>
      <rPr>
        <sz val="13"/>
        <color indexed="10"/>
        <rFont val="Arial"/>
        <family val="2"/>
      </rPr>
      <t xml:space="preserve"> </t>
    </r>
    <r>
      <rPr>
        <sz val="13"/>
        <color indexed="8"/>
        <rFont val="Arial"/>
        <family val="2"/>
      </rPr>
      <t xml:space="preserve">  </t>
    </r>
  </si>
  <si>
    <t>82,9*</t>
  </si>
  <si>
    <t>281,2*</t>
  </si>
  <si>
    <t>94,2*</t>
  </si>
  <si>
    <t>98,4*</t>
  </si>
  <si>
    <t>68,5*</t>
  </si>
  <si>
    <t>43,6*</t>
  </si>
  <si>
    <t>16,7*</t>
  </si>
  <si>
    <t>98,6*</t>
  </si>
  <si>
    <t>37,1*</t>
  </si>
  <si>
    <t>111,1*</t>
  </si>
  <si>
    <t>133*</t>
  </si>
  <si>
    <t>100,1**</t>
  </si>
  <si>
    <t>Fonte: Detrans e IBGE</t>
  </si>
  <si>
    <t>29.503.503 ***</t>
  </si>
  <si>
    <t>5,98*</t>
  </si>
  <si>
    <t>Automóvel/      Camioneta</t>
  </si>
  <si>
    <t>20.178*</t>
  </si>
  <si>
    <t>325.729*</t>
  </si>
  <si>
    <t>2,5*</t>
  </si>
  <si>
    <r>
      <t xml:space="preserve">   Distrito Federal</t>
    </r>
    <r>
      <rPr>
        <sz val="13"/>
        <color indexed="10"/>
        <rFont val="Arial"/>
        <family val="2"/>
      </rPr>
      <t xml:space="preserve">  </t>
    </r>
    <r>
      <rPr>
        <sz val="13"/>
        <rFont val="Arial"/>
        <family val="2"/>
      </rPr>
      <t xml:space="preserve"> </t>
    </r>
  </si>
  <si>
    <t>QUADRO 1 - VÍTIMAS FATAIS DE ACIDENTES DE TRÂNSITO - POR UF</t>
  </si>
  <si>
    <t>UF</t>
  </si>
  <si>
    <t>QUADRO 3 - VÍTIMAS NÃO FATAIS DE ACIDENTES DE TRÂNSITO - POR UF</t>
  </si>
  <si>
    <t>QUADRO 7 - CONDUTORES ENVOLVIDOS EM ACIDENTES DE TRÂNSITO COM VÍTIMAS - POR UF</t>
  </si>
  <si>
    <t>QUADRO 9 - TIPOS DE VEÍCULOS ENVOLVIDOS EM ACIDENTES DE TRÂNSITO COM VÍTIMAS - POR UF</t>
  </si>
  <si>
    <t>Vítimas de acidentes</t>
  </si>
  <si>
    <t>Fonte: IBGE. (estimativas das populações residentes em 01/07/2003)</t>
  </si>
  <si>
    <t>18.877'</t>
  </si>
  <si>
    <t>318313''</t>
  </si>
  <si>
    <t>12,3''</t>
  </si>
  <si>
    <t>6,2''</t>
  </si>
  <si>
    <t>104,6''</t>
  </si>
  <si>
    <t>75,1'</t>
  </si>
  <si>
    <t>Colisão/Abalroamento</t>
  </si>
  <si>
    <t xml:space="preserve"> Faixa Etária - Anos</t>
  </si>
  <si>
    <t>A-Cond Moto</t>
  </si>
  <si>
    <t>AB-Cond.Moto/Carro</t>
  </si>
  <si>
    <t>AC-Cond.Moto/Caminhao</t>
  </si>
  <si>
    <t>AD-Cond.Moto/Onibus</t>
  </si>
  <si>
    <t>AE-Cond.Moto/Carreta</t>
  </si>
  <si>
    <t>B-Cond Carro</t>
  </si>
  <si>
    <t>C-Cond Caminhao</t>
  </si>
  <si>
    <t>D-Cond Onibus</t>
  </si>
  <si>
    <t>E-Cond Carreta</t>
  </si>
  <si>
    <t>BRASIL</t>
  </si>
  <si>
    <t>18 A 21</t>
  </si>
  <si>
    <t>22 A 25</t>
  </si>
  <si>
    <t>26 A 30</t>
  </si>
  <si>
    <t>31 A 40</t>
  </si>
  <si>
    <t>41 A 50</t>
  </si>
  <si>
    <t>51 A 60</t>
  </si>
  <si>
    <t>61 A 70</t>
  </si>
  <si>
    <t>71 A 80</t>
  </si>
  <si>
    <t>81 OU MAIS</t>
  </si>
  <si>
    <t xml:space="preserve">  Distrito Federal</t>
  </si>
  <si>
    <t xml:space="preserve">  Ceará</t>
  </si>
  <si>
    <t xml:space="preserve">  Bahia</t>
  </si>
  <si>
    <t xml:space="preserve">  Amapá</t>
  </si>
  <si>
    <t xml:space="preserve">  Amazonas</t>
  </si>
  <si>
    <t xml:space="preserve">  Alagoas</t>
  </si>
  <si>
    <t xml:space="preserve">  Acre</t>
  </si>
  <si>
    <t xml:space="preserve">  Espírito Santo</t>
  </si>
  <si>
    <t xml:space="preserve">  Goiás</t>
  </si>
  <si>
    <t xml:space="preserve">  Maranhão</t>
  </si>
  <si>
    <t xml:space="preserve">  Minas Gerais</t>
  </si>
  <si>
    <t xml:space="preserve">  Mato Grosso do Sul</t>
  </si>
  <si>
    <t xml:space="preserve">  Mato Grosso</t>
  </si>
  <si>
    <t xml:space="preserve">  Pará</t>
  </si>
  <si>
    <t xml:space="preserve">  Paraíba</t>
  </si>
  <si>
    <t xml:space="preserve">  Pernambuco</t>
  </si>
  <si>
    <t xml:space="preserve">  Piauí</t>
  </si>
  <si>
    <t xml:space="preserve">  Paraná</t>
  </si>
  <si>
    <t xml:space="preserve">  Rio de Janeiro</t>
  </si>
  <si>
    <t xml:space="preserve">  Rio Grande do Norte</t>
  </si>
  <si>
    <t xml:space="preserve">  Rondônia</t>
  </si>
  <si>
    <t xml:space="preserve">  Roraima</t>
  </si>
  <si>
    <t xml:space="preserve">  Rio Grande do Sul</t>
  </si>
  <si>
    <t xml:space="preserve">  Santa Catarina</t>
  </si>
  <si>
    <t xml:space="preserve">  Sergipe</t>
  </si>
  <si>
    <t xml:space="preserve">  São Paulo</t>
  </si>
  <si>
    <t xml:space="preserve">  Tocantins</t>
  </si>
  <si>
    <t>Brasil</t>
  </si>
  <si>
    <t>QUADRO 11 - PERFIL DOS CONDUTORES HABILITADOS POR UF SEGUNDO CATEGORIA</t>
  </si>
  <si>
    <t>QUADRO 12 - PERFIL DOS CONDUTORES HABILITADOS POR UF SEGUNDO SEXO E FAIXA ETÁRIA</t>
  </si>
  <si>
    <t>QUADRO 13 - ACIDENTES DE TRÂNSITO - POR UF</t>
  </si>
  <si>
    <t>QUADRO 14 - ACIDENTES DE TRÂNSITO - POR CAPITAL</t>
  </si>
  <si>
    <t>QUADRO 15 - EVOLUÇÃO DA FROTA DE VEÍCULOS - POR UF</t>
  </si>
  <si>
    <t>QUADRO 16 - ÍNDICE "VÍTIMAS FATAIS / 10.000 VEÍCULOS" - POR UF</t>
  </si>
  <si>
    <t>QUADRO 17 - EVOLUÇÃO DO ÍNDICE "VÍTIMAS FATAIS/10.000 VEÍCULOS" - POR ESTADO</t>
  </si>
  <si>
    <t>QUADRO 18 - ÍNDICE "VÍTIMAS FATAIS / 10.000 VEÍCULOS" - POR CAPITAL</t>
  </si>
  <si>
    <t>QUADRO 19 - ÍNDICE "VÍTIMAS NÃO FATAIS / 10.000 VEÍCULOS" - POR UF</t>
  </si>
  <si>
    <t>QUADRO 20 - EVOLUÇÃO DO ÍNDICE "VÍTIMAS NÃO FATAIS/10.000 VEÍCULOS" - POR UF</t>
  </si>
  <si>
    <t>QUADRO 21 - ÍNDICE "VÍTIMAS NÃO FATAIS / 10.000 VEÍCULOS" - POR CAPITAL</t>
  </si>
  <si>
    <t>QUADRO 22 - ÍNDICE "VÍTIMAS DE ACIDENTE DE TRÂNSITO / 10.000 VEÍCULOS" - POR UF</t>
  </si>
  <si>
    <t>QUADRO 23 - ÍNDICE "VÍTIMAS DE ACIDENTES DE TRÂNSITO / 10.000 VEÍCULOS" - POR CAPITAL</t>
  </si>
  <si>
    <t>QUADRO 24 - ÍNDICE "ACIDENTES COM VÍTIMAS/10.000 VEÍCULOS" - POR UF</t>
  </si>
  <si>
    <t>QUADRO 25 - EVOLUÇÃO DO ÍNDICE "ACIDENTES COM VÍTIMAS/10.000 VEÍCULOS" - POR UF</t>
  </si>
  <si>
    <t>QUADRO 26 - ÍNDICE "ACIDENTES COM VÍTIMAS/10.000 VEÍCULOS" - POR CAPITAL</t>
  </si>
  <si>
    <t>QUADRO 27 - ÍNDICE "VÍTIMAS FATAIS/100 ACIDENTES COM VÍTIMAS " - POR UF</t>
  </si>
  <si>
    <t>QUADRO 28 - ÍNDICE "VÍTIMAS FATAIS/100 ACIDENTES COM VÍTIMAS " - POR CAPITAL</t>
  </si>
  <si>
    <t>QUADRO 29 - ÍNDICE "VÍTIMAS NÃO FATAIS/100 ACIDENTES COM VÍTIMAS " - POR UF</t>
  </si>
  <si>
    <t>QUADRO 30- ÍNDICE "VÍTIMAS NÃO FATAIS/100 ACIDENTES COM VÍTIMAS " - POR CAPITAL</t>
  </si>
  <si>
    <t>QUADRO 31 - ÍNDICE "VÍTIMAS DE ACIDENTES DE TRÂNSITO/ ACIDENTES COM VÍTIMAS " - POR UF</t>
  </si>
  <si>
    <t>QUADRO 32 - ÍNDICE "VÍTIMAS DE ACIDENTES DE TRÂNSITO/ ACIDENTES COM VÍTIMAS " - POR CAPITAL</t>
  </si>
  <si>
    <t>QUADRO 33 - ÍNDICE DE MOTORIZAÇÃO ( VEÍCULOS/100 HABITANTES) - POR UF</t>
  </si>
  <si>
    <t>QUADRO 34 - ÍNDICE DE MOTORIZAÇÃO ( VEÍCULOS/100 HABITANTES) - POR CAPITAL</t>
  </si>
  <si>
    <t>QUADRO 35 - ÍNDICE "VÍTIMAS FATAIS/100.000 HABITANTES" - POR UF</t>
  </si>
  <si>
    <t>QUADRO 36 - ÍNDICE "VÍTIMAS FATAIS/100.000 HABITANTES" - POR CAPITAL</t>
  </si>
  <si>
    <t>QUADRO 37 - ÍNDICE "VÍTIMAS NÃO FATAIS/100.000 HABITANTES" - POR UF</t>
  </si>
  <si>
    <t>QUADRO 38 - ÍNDICE "VÍTIMAS NÃO FATAIS/100.000 HABITANTES" - POR CAPITAL</t>
  </si>
  <si>
    <t>QUADRO 39 - ÍNDICE "VÍTIMAS DE ACIDENTES DE TRÂNSITO/100.000 HABITANTES" - POR UF</t>
  </si>
  <si>
    <t>QUADRO 40 - ÍNDICE "VÍTIMAS DE ACIDENTES DE TRÂNSITO/100.000 HABITANTES" - POR CAPITAL</t>
  </si>
  <si>
    <t xml:space="preserve">   Roraima</t>
  </si>
  <si>
    <r>
      <t xml:space="preserve">   Distrito Federal  </t>
    </r>
    <r>
      <rPr>
        <sz val="13"/>
        <color indexed="10"/>
        <rFont val="Arial"/>
        <family val="2"/>
      </rPr>
      <t xml:space="preserve">  </t>
    </r>
    <r>
      <rPr>
        <sz val="13"/>
        <rFont val="Arial"/>
        <family val="2"/>
      </rPr>
      <t xml:space="preserve"> </t>
    </r>
  </si>
  <si>
    <t xml:space="preserve">   Rondonia</t>
  </si>
  <si>
    <t xml:space="preserve">   Sergipe </t>
  </si>
  <si>
    <t>QUADRO 4 - VÍTIMAS  NÃO FATAIS DE ACIDENTES DE TRÂNSITO - POR CAPITAL</t>
  </si>
  <si>
    <t>QUADRO 5 - ACIDENTES DE TRÂNSITO COM VÍTIMAS - POR UF</t>
  </si>
  <si>
    <t>QUADRO 6 - ACIDENTES DE TRÂNSITO COM VÍTIMAS - POR CAPITAL</t>
  </si>
  <si>
    <t>QUADRO 41 - POPULAÇÃO - POR UF</t>
  </si>
  <si>
    <t>QUADRO 42 - POPULAÇÃO - POR CAPITAL</t>
  </si>
  <si>
    <t>QUADRO 43 - FROTA DE VEÍCULOS - POR UF</t>
  </si>
  <si>
    <t>QUADRO 44 - FROTA DE VEÍCULOS - POR CAPITAL</t>
  </si>
  <si>
    <t>Documentação</t>
  </si>
  <si>
    <r>
      <t>Descrição</t>
    </r>
    <r>
      <rPr>
        <sz val="12"/>
        <color indexed="9"/>
        <rFont val="Times New Roman"/>
        <family val="1"/>
      </rPr>
      <t xml:space="preserve">: </t>
    </r>
  </si>
  <si>
    <t>Registro dos acidentes:</t>
  </si>
  <si>
    <t>O primeiro passo para a coleta de dados é o registro do acidente feito no local do acidente pelo agente da autoridade de trânsito, em documento próprio, denominado BO(Boletim de Ocorrência). Nas vias estaduais, o agente pode pertencaer ao quadro da Polícia Militar, da Guarda Municipal, do Corpo de Bombeiros ou da Polícia Civil, e nas vias federais o agente pertence ao quadro da Polícia Rodoviária Federal.</t>
  </si>
  <si>
    <t>Os Boletins ficam localizados no Batalhão da Polícia Militar, na delegacia Civil, na Guarda Municipal ou na Polícia Rodoviária Federal.</t>
  </si>
  <si>
    <t>Glossário:</t>
  </si>
  <si>
    <r>
      <t>·</t>
    </r>
    <r>
      <rPr>
        <sz val="7"/>
        <rFont val="Times New Roman"/>
        <family val="1"/>
      </rPr>
      <t xml:space="preserve">      </t>
    </r>
    <r>
      <rPr>
        <b/>
        <sz val="12"/>
        <rFont val="Times New Roman"/>
        <family val="1"/>
      </rPr>
      <t xml:space="preserve">Abalroamento </t>
    </r>
    <r>
      <rPr>
        <sz val="12"/>
        <rFont val="Times New Roman"/>
        <family val="1"/>
      </rPr>
      <t xml:space="preserve"> – o mesmo que colisão.</t>
    </r>
  </si>
  <si>
    <r>
      <t>·</t>
    </r>
    <r>
      <rPr>
        <sz val="7"/>
        <rFont val="Times New Roman"/>
        <family val="1"/>
      </rPr>
      <t xml:space="preserve">      </t>
    </r>
    <r>
      <rPr>
        <b/>
        <sz val="12"/>
        <rFont val="Times New Roman"/>
        <family val="1"/>
      </rPr>
      <t xml:space="preserve">Acidente com vítimas – </t>
    </r>
    <r>
      <rPr>
        <sz val="12"/>
        <rFont val="Times New Roman"/>
        <family val="1"/>
      </rPr>
      <t>Acidente de trânsito onde houve alguma vítima, podendo ser vítima fatal, não fatal ou as duas.</t>
    </r>
  </si>
  <si>
    <r>
      <t>·</t>
    </r>
    <r>
      <rPr>
        <sz val="7"/>
        <rFont val="Times New Roman"/>
        <family val="1"/>
      </rPr>
      <t xml:space="preserve">      </t>
    </r>
    <r>
      <rPr>
        <b/>
        <sz val="12"/>
        <rFont val="Times New Roman"/>
        <family val="1"/>
      </rPr>
      <t xml:space="preserve">Acidente de trânsito – </t>
    </r>
    <r>
      <rPr>
        <sz val="12"/>
        <rFont val="Times New Roman"/>
        <family val="1"/>
      </rPr>
      <t>evento não intencional, envolvendo pelo menos um veículo, motorizado ou não, que circula por uma via para trânsito de veículos.</t>
    </r>
  </si>
  <si>
    <r>
      <t>·</t>
    </r>
    <r>
      <rPr>
        <sz val="7"/>
        <rFont val="Times New Roman"/>
        <family val="1"/>
      </rPr>
      <t xml:space="preserve">      </t>
    </r>
    <r>
      <rPr>
        <b/>
        <sz val="12"/>
        <rFont val="Times New Roman"/>
        <family val="1"/>
      </rPr>
      <t xml:space="preserve">Agente da autoridade de trânsito – </t>
    </r>
    <r>
      <rPr>
        <sz val="12"/>
        <rFont val="Times New Roman"/>
        <family val="1"/>
      </rPr>
      <t>pessoa, civil ou policial militar, credenciada pela autoridade de trânsito para o exercício das atividades de fiscalização, operação, policiamento ostensivo de trânsito ou patrulhamento.</t>
    </r>
  </si>
  <si>
    <r>
      <t>·</t>
    </r>
    <r>
      <rPr>
        <sz val="7"/>
        <rFont val="Times New Roman"/>
        <family val="1"/>
      </rPr>
      <t xml:space="preserve">      </t>
    </r>
    <r>
      <rPr>
        <b/>
        <sz val="12"/>
        <rFont val="Times New Roman"/>
        <family val="1"/>
      </rPr>
      <t xml:space="preserve">Área rural – </t>
    </r>
    <r>
      <rPr>
        <sz val="12"/>
        <rFont val="Times New Roman"/>
        <family val="1"/>
      </rPr>
      <t>região caracterizada por não possuir imóveis edificados ao longo de sua extensão.</t>
    </r>
  </si>
  <si>
    <r>
      <t>·</t>
    </r>
    <r>
      <rPr>
        <sz val="7"/>
        <rFont val="Times New Roman"/>
        <family val="1"/>
      </rPr>
      <t xml:space="preserve">      </t>
    </r>
    <r>
      <rPr>
        <b/>
        <sz val="12"/>
        <rFont val="Times New Roman"/>
        <family val="1"/>
      </rPr>
      <t xml:space="preserve">Área urbana – </t>
    </r>
    <r>
      <rPr>
        <sz val="12"/>
        <rFont val="Times New Roman"/>
        <family val="1"/>
      </rPr>
      <t>região caracterizada por possuir imóveis edificados ao longo de sua extensão, entrecortados por ruas, avenidas, vielas, caminhos e similares abertos à circulação pública.</t>
    </r>
  </si>
  <si>
    <r>
      <t>·</t>
    </r>
    <r>
      <rPr>
        <sz val="7"/>
        <rFont val="Times New Roman"/>
        <family val="1"/>
      </rPr>
      <t xml:space="preserve">      </t>
    </r>
    <r>
      <rPr>
        <b/>
        <sz val="12"/>
        <rFont val="Times New Roman"/>
        <family val="1"/>
      </rPr>
      <t xml:space="preserve">Atropelamento – </t>
    </r>
    <r>
      <rPr>
        <sz val="12"/>
        <rFont val="Times New Roman"/>
        <family val="1"/>
      </rPr>
      <t>acidente em que pedestre ou animal sofre impacto de um veículo.</t>
    </r>
  </si>
  <si>
    <r>
      <t>·</t>
    </r>
    <r>
      <rPr>
        <sz val="7"/>
        <rFont val="Times New Roman"/>
        <family val="1"/>
      </rPr>
      <t xml:space="preserve">      </t>
    </r>
    <r>
      <rPr>
        <b/>
        <sz val="12"/>
        <rFont val="Times New Roman"/>
        <family val="1"/>
      </rPr>
      <t xml:space="preserve">Automóvel – </t>
    </r>
    <r>
      <rPr>
        <sz val="12"/>
        <rFont val="Times New Roman"/>
        <family val="1"/>
      </rPr>
      <t>veículo automotor destinado ao transporte de passageiros, com capacidade para até oito pessoas, exclusive o condutor.</t>
    </r>
  </si>
  <si>
    <r>
      <t>·</t>
    </r>
    <r>
      <rPr>
        <sz val="7"/>
        <rFont val="Times New Roman"/>
        <family val="1"/>
      </rPr>
      <t xml:space="preserve">      </t>
    </r>
    <r>
      <rPr>
        <b/>
        <sz val="12"/>
        <rFont val="Times New Roman"/>
        <family val="1"/>
      </rPr>
      <t xml:space="preserve">Autoridade de trânsito – </t>
    </r>
    <r>
      <rPr>
        <sz val="12"/>
        <rFont val="Times New Roman"/>
        <family val="1"/>
      </rPr>
      <t>dirigente máximo de órgão ou entidade executiva integrante do Sistema Nacional de Trânsito ou pessoa por ele expressamente credenciada.</t>
    </r>
  </si>
  <si>
    <r>
      <t>·</t>
    </r>
    <r>
      <rPr>
        <sz val="7"/>
        <rFont val="Times New Roman"/>
        <family val="1"/>
      </rPr>
      <t xml:space="preserve">     </t>
    </r>
    <r>
      <rPr>
        <b/>
        <sz val="12"/>
        <rFont val="Times New Roman"/>
        <family val="1"/>
      </rPr>
      <t xml:space="preserve">Bonde </t>
    </r>
    <r>
      <rPr>
        <sz val="12"/>
        <rFont val="Times New Roman"/>
        <family val="1"/>
      </rPr>
      <t>– veículo de propulsão elétrica que se move sobre trilhos.</t>
    </r>
  </si>
  <si>
    <r>
      <t>·</t>
    </r>
    <r>
      <rPr>
        <sz val="7"/>
        <rFont val="Times New Roman"/>
        <family val="1"/>
      </rPr>
      <t xml:space="preserve">     </t>
    </r>
    <r>
      <rPr>
        <b/>
        <sz val="12"/>
        <rFont val="Times New Roman"/>
        <family val="1"/>
      </rPr>
      <t xml:space="preserve">Bicicleta </t>
    </r>
    <r>
      <rPr>
        <sz val="12"/>
        <rFont val="Times New Roman"/>
        <family val="1"/>
      </rPr>
      <t>– veículo de propulsão humana, dotado de duas rodas, não sendo similar à motocicleta, motoneta e ciclomotor</t>
    </r>
    <r>
      <rPr>
        <b/>
        <sz val="12"/>
        <rFont val="Times New Roman"/>
        <family val="1"/>
      </rPr>
      <t>.</t>
    </r>
  </si>
  <si>
    <r>
      <t>·</t>
    </r>
    <r>
      <rPr>
        <sz val="7"/>
        <rFont val="Times New Roman"/>
        <family val="1"/>
      </rPr>
      <t xml:space="preserve">      </t>
    </r>
    <r>
      <rPr>
        <b/>
        <sz val="12"/>
        <rFont val="Times New Roman"/>
        <family val="1"/>
      </rPr>
      <t xml:space="preserve">Caminhão Trator – </t>
    </r>
    <r>
      <rPr>
        <sz val="12"/>
        <rFont val="Times New Roman"/>
        <family val="1"/>
      </rPr>
      <t>veículo automotor destinado a tracionar ou arrastar outro.</t>
    </r>
  </si>
  <si>
    <r>
      <t>·</t>
    </r>
    <r>
      <rPr>
        <sz val="7"/>
        <rFont val="Times New Roman"/>
        <family val="1"/>
      </rPr>
      <t xml:space="preserve">      </t>
    </r>
    <r>
      <rPr>
        <b/>
        <sz val="12"/>
        <rFont val="Times New Roman"/>
        <family val="1"/>
      </rPr>
      <t xml:space="preserve">Caminhão – </t>
    </r>
    <r>
      <rPr>
        <sz val="12"/>
        <rFont val="Times New Roman"/>
        <family val="1"/>
      </rPr>
      <t>veículo automotor destinado ao transporte de carga, com carroçaria, e peso bruto total superior a 3500 Kg.</t>
    </r>
  </si>
  <si>
    <r>
      <t>·</t>
    </r>
    <r>
      <rPr>
        <sz val="7"/>
        <rFont val="Times New Roman"/>
        <family val="1"/>
      </rPr>
      <t xml:space="preserve">      </t>
    </r>
    <r>
      <rPr>
        <b/>
        <sz val="12"/>
        <rFont val="Times New Roman"/>
        <family val="1"/>
      </rPr>
      <t xml:space="preserve">Caminhonete – </t>
    </r>
    <r>
      <rPr>
        <sz val="12"/>
        <rFont val="Times New Roman"/>
        <family val="1"/>
      </rPr>
      <t>veículo automotor destinado ao transporte de carga, com peso bruto total de até 3500 Kg.</t>
    </r>
  </si>
  <si>
    <r>
      <t>·</t>
    </r>
    <r>
      <rPr>
        <sz val="12"/>
        <rFont val="Times New Roman"/>
        <family val="1"/>
      </rPr>
      <t>   </t>
    </r>
    <r>
      <rPr>
        <b/>
        <sz val="12"/>
        <rFont val="Times New Roman"/>
        <family val="1"/>
      </rPr>
      <t>Camioneta</t>
    </r>
    <r>
      <rPr>
        <sz val="12"/>
        <rFont val="Times New Roman"/>
        <family val="1"/>
      </rPr>
      <t xml:space="preserve"> – veículo automotor, misto, com quatro rodas, com carroçaria, destinado ao transporte simultâneo ou alternativo de pessoas e carga.</t>
    </r>
  </si>
  <si>
    <r>
      <t>·</t>
    </r>
    <r>
      <rPr>
        <sz val="7"/>
        <rFont val="Times New Roman"/>
        <family val="1"/>
      </rPr>
      <t xml:space="preserve">      </t>
    </r>
    <r>
      <rPr>
        <b/>
        <sz val="12"/>
        <rFont val="Times New Roman"/>
        <family val="1"/>
      </rPr>
      <t xml:space="preserve">Candidato – </t>
    </r>
    <r>
      <rPr>
        <sz val="12"/>
        <rFont val="Times New Roman"/>
        <family val="1"/>
      </rPr>
      <t>Cidadão durante o processo para obter a Permissão para Dirigir/CNH</t>
    </r>
  </si>
  <si>
    <r>
      <t>·</t>
    </r>
    <r>
      <rPr>
        <sz val="7"/>
        <rFont val="Times New Roman"/>
        <family val="1"/>
      </rPr>
      <t xml:space="preserve">      </t>
    </r>
    <r>
      <rPr>
        <b/>
        <sz val="12"/>
        <rFont val="Times New Roman"/>
        <family val="1"/>
      </rPr>
      <t xml:space="preserve">Capotagem – </t>
    </r>
    <r>
      <rPr>
        <sz val="12"/>
        <rFont val="Times New Roman"/>
        <family val="1"/>
      </rPr>
      <t>acidente de trânsito em que o veículo acidentado emborca, ficando de lado, de rodas para cima ou mesmo voltando a ficar sobre as rodas, depois de girar sobre si mesmo.</t>
    </r>
  </si>
  <si>
    <r>
      <t>·</t>
    </r>
    <r>
      <rPr>
        <sz val="7"/>
        <rFont val="Times New Roman"/>
        <family val="1"/>
      </rPr>
      <t xml:space="preserve">      </t>
    </r>
    <r>
      <rPr>
        <b/>
        <sz val="12"/>
        <rFont val="Times New Roman"/>
        <family val="1"/>
      </rPr>
      <t xml:space="preserve">Chassi Plataforma – </t>
    </r>
    <r>
      <rPr>
        <sz val="12"/>
        <rFont val="Times New Roman"/>
        <family val="1"/>
      </rPr>
      <t>veículo inacabado, com equipamntos que permitam seus deslocamento em vias de rolamento, preparado para receber carroceria de ônibus.</t>
    </r>
  </si>
  <si>
    <r>
      <t>·</t>
    </r>
    <r>
      <rPr>
        <sz val="7"/>
        <rFont val="Times New Roman"/>
        <family val="1"/>
      </rPr>
      <t xml:space="preserve">      </t>
    </r>
    <r>
      <rPr>
        <b/>
        <sz val="12"/>
        <rFont val="Times New Roman"/>
        <family val="1"/>
      </rPr>
      <t xml:space="preserve">Ciclomotor – </t>
    </r>
    <r>
      <rPr>
        <sz val="12"/>
        <rFont val="Times New Roman"/>
        <family val="1"/>
      </rPr>
      <t>veículo de duas ou três rodas, provido de um motor de combustão interna cuja cilindrada não exceda a 50 cm3(3,05 polegadas cúbicas) e cuja velocidade máxima de fabricação não exceda a 50 Km/h.</t>
    </r>
  </si>
  <si>
    <r>
      <t>·</t>
    </r>
    <r>
      <rPr>
        <sz val="7"/>
        <rFont val="Times New Roman"/>
        <family val="1"/>
      </rPr>
      <t xml:space="preserve">      </t>
    </r>
    <r>
      <rPr>
        <b/>
        <sz val="12"/>
        <rFont val="Times New Roman"/>
        <family val="1"/>
      </rPr>
      <t xml:space="preserve">Ciclista – </t>
    </r>
    <r>
      <rPr>
        <sz val="12"/>
        <rFont val="Times New Roman"/>
        <family val="1"/>
      </rPr>
      <t>pessoa responsável pela direção de bicicleta.</t>
    </r>
  </si>
  <si>
    <r>
      <t>·</t>
    </r>
    <r>
      <rPr>
        <sz val="7"/>
        <rFont val="Times New Roman"/>
        <family val="1"/>
      </rPr>
      <t xml:space="preserve">      </t>
    </r>
    <r>
      <rPr>
        <b/>
        <sz val="12"/>
        <rFont val="Times New Roman"/>
        <family val="1"/>
      </rPr>
      <t xml:space="preserve">Colisão – </t>
    </r>
    <r>
      <rPr>
        <sz val="12"/>
        <rFont val="Times New Roman"/>
        <family val="1"/>
      </rPr>
      <t>choque entre dois ou mais veículos ou com objeto fixo.</t>
    </r>
  </si>
  <si>
    <r>
      <t>·</t>
    </r>
    <r>
      <rPr>
        <sz val="7"/>
        <rFont val="Times New Roman"/>
        <family val="1"/>
      </rPr>
      <t xml:space="preserve">      </t>
    </r>
    <r>
      <rPr>
        <b/>
        <sz val="12"/>
        <rFont val="Times New Roman"/>
        <family val="1"/>
      </rPr>
      <t xml:space="preserve">Condutor – </t>
    </r>
    <r>
      <rPr>
        <sz val="12"/>
        <rFont val="Times New Roman"/>
        <family val="1"/>
      </rPr>
      <t>pessoa responsável pela direção de veículo automotor, não sendo similar ao motociclista.</t>
    </r>
  </si>
  <si>
    <r>
      <t>·</t>
    </r>
    <r>
      <rPr>
        <b/>
        <sz val="12"/>
        <rFont val="Times New Roman"/>
        <family val="1"/>
      </rPr>
      <t>   Choque com objeto fixo</t>
    </r>
    <r>
      <rPr>
        <sz val="12"/>
        <rFont val="Times New Roman"/>
        <family val="1"/>
      </rPr>
      <t xml:space="preserve"> - Acidente em que há impacto de um veículo contra qualquer objeto fixo(Poste, árvore, muro, veículo parado em estacionamento)</t>
    </r>
  </si>
  <si>
    <r>
      <t>·</t>
    </r>
    <r>
      <rPr>
        <sz val="7"/>
        <rFont val="Times New Roman"/>
        <family val="1"/>
      </rPr>
      <t xml:space="preserve">      </t>
    </r>
    <r>
      <rPr>
        <b/>
        <sz val="12"/>
        <rFont val="Times New Roman"/>
        <family val="1"/>
      </rPr>
      <t xml:space="preserve">Dia – </t>
    </r>
    <r>
      <rPr>
        <sz val="12"/>
        <rFont val="Times New Roman"/>
        <family val="1"/>
      </rPr>
      <t>período do dia compreendido entre o nascer do sol e o pôr-do-sol.</t>
    </r>
  </si>
  <si>
    <r>
      <t>·</t>
    </r>
    <r>
      <rPr>
        <b/>
        <sz val="12"/>
        <rFont val="Times New Roman"/>
        <family val="1"/>
      </rPr>
      <t>  Faixa Etária</t>
    </r>
    <r>
      <rPr>
        <sz val="12"/>
        <rFont val="Times New Roman"/>
        <family val="1"/>
      </rPr>
      <t xml:space="preserve"> - 0 a 9 - criança/ 10 a 12 - pré-adolescente/ 13 a 17-adolescente / 18 a 29 - jovem / 30 a 59 - adulto / 60 ou mais - idoso</t>
    </r>
  </si>
  <si>
    <r>
      <t>·</t>
    </r>
    <r>
      <rPr>
        <sz val="7"/>
        <rFont val="Times New Roman"/>
        <family val="1"/>
      </rPr>
      <t xml:space="preserve">      </t>
    </r>
    <r>
      <rPr>
        <b/>
        <sz val="12"/>
        <rFont val="Times New Roman"/>
        <family val="1"/>
      </rPr>
      <t xml:space="preserve">Ferido – </t>
    </r>
    <r>
      <rPr>
        <sz val="12"/>
        <rFont val="Times New Roman"/>
        <family val="1"/>
      </rPr>
      <t>o mesmo que vítima não fatal.</t>
    </r>
  </si>
  <si>
    <r>
      <t>·</t>
    </r>
    <r>
      <rPr>
        <sz val="7"/>
        <rFont val="Times New Roman"/>
        <family val="1"/>
      </rPr>
      <t xml:space="preserve">      </t>
    </r>
    <r>
      <rPr>
        <b/>
        <sz val="12"/>
        <rFont val="Times New Roman"/>
        <family val="1"/>
      </rPr>
      <t xml:space="preserve">Habilitado – </t>
    </r>
    <r>
      <rPr>
        <sz val="12"/>
        <rFont val="Times New Roman"/>
        <family val="1"/>
      </rPr>
      <t>pessoa possuidora de Carteira Nacional de Habilitação ou Carteira Internacional de Habilitação válidas.</t>
    </r>
  </si>
  <si>
    <r>
      <t>·</t>
    </r>
    <r>
      <rPr>
        <sz val="7"/>
        <rFont val="Times New Roman"/>
        <family val="1"/>
      </rPr>
      <t xml:space="preserve">      </t>
    </r>
    <r>
      <rPr>
        <b/>
        <sz val="12"/>
        <rFont val="Times New Roman"/>
        <family val="1"/>
      </rPr>
      <t xml:space="preserve">Inabilitado – </t>
    </r>
    <r>
      <rPr>
        <sz val="12"/>
        <rFont val="Times New Roman"/>
        <family val="1"/>
      </rPr>
      <t>pessoa que não possui Permissão para Dirigir, Carteira Nacional de Habilitação ou Carteira Internacional de Habilitação válidas.</t>
    </r>
  </si>
  <si>
    <r>
      <t>·</t>
    </r>
    <r>
      <rPr>
        <sz val="7"/>
        <rFont val="Times New Roman"/>
        <family val="1"/>
      </rPr>
      <t xml:space="preserve">      </t>
    </r>
    <r>
      <rPr>
        <b/>
        <sz val="12"/>
        <rFont val="Times New Roman"/>
        <family val="1"/>
      </rPr>
      <t xml:space="preserve">Microônibus – </t>
    </r>
    <r>
      <rPr>
        <sz val="12"/>
        <rFont val="Times New Roman"/>
        <family val="1"/>
      </rPr>
      <t>veículo automotor de transporte coletivo com capacidade para até 20 passageiros.</t>
    </r>
  </si>
  <si>
    <r>
      <t>·</t>
    </r>
    <r>
      <rPr>
        <sz val="7"/>
        <rFont val="Times New Roman"/>
        <family val="1"/>
      </rPr>
      <t xml:space="preserve">      </t>
    </r>
    <r>
      <rPr>
        <b/>
        <sz val="12"/>
        <rFont val="Times New Roman"/>
        <family val="1"/>
      </rPr>
      <t xml:space="preserve">Morto </t>
    </r>
    <r>
      <rPr>
        <sz val="12"/>
        <rFont val="Times New Roman"/>
        <family val="1"/>
      </rPr>
      <t>– o mesmo que vítima fatal</t>
    </r>
    <r>
      <rPr>
        <b/>
        <sz val="12"/>
        <rFont val="Times New Roman"/>
        <family val="1"/>
      </rPr>
      <t>.</t>
    </r>
  </si>
  <si>
    <r>
      <t>·</t>
    </r>
    <r>
      <rPr>
        <b/>
        <sz val="12"/>
        <rFont val="Times New Roman"/>
        <family val="1"/>
      </rPr>
      <t xml:space="preserve">  Mortos até 30 dias</t>
    </r>
    <r>
      <rPr>
        <sz val="12"/>
        <rFont val="Times New Roman"/>
        <family val="1"/>
      </rPr>
      <t xml:space="preserve"> - Vítimas fatais de acidentes, que foram acompanhadas até 30 dias após o acidente.</t>
    </r>
  </si>
  <si>
    <r>
      <t>·</t>
    </r>
    <r>
      <rPr>
        <b/>
        <sz val="12"/>
        <rFont val="Times New Roman"/>
        <family val="1"/>
      </rPr>
      <t>  Mortos "in loco"</t>
    </r>
    <r>
      <rPr>
        <sz val="12"/>
        <rFont val="Times New Roman"/>
        <family val="1"/>
      </rPr>
      <t xml:space="preserve"> - Vítimas fatais de acidentes no local e hora do acidente.</t>
    </r>
  </si>
  <si>
    <r>
      <t>·</t>
    </r>
    <r>
      <rPr>
        <sz val="7"/>
        <rFont val="Times New Roman"/>
        <family val="1"/>
      </rPr>
      <t xml:space="preserve">      </t>
    </r>
    <r>
      <rPr>
        <b/>
        <sz val="12"/>
        <rFont val="Times New Roman"/>
        <family val="1"/>
      </rPr>
      <t xml:space="preserve">Motocicleta – </t>
    </r>
    <r>
      <rPr>
        <sz val="12"/>
        <rFont val="Times New Roman"/>
        <family val="1"/>
      </rPr>
      <t xml:space="preserve">veículo automotor de duas rodas, com ou sem </t>
    </r>
    <r>
      <rPr>
        <i/>
        <sz val="12"/>
        <rFont val="Times New Roman"/>
        <family val="1"/>
      </rPr>
      <t>side-car</t>
    </r>
    <r>
      <rPr>
        <sz val="12"/>
        <rFont val="Times New Roman"/>
        <family val="1"/>
      </rPr>
      <t>, dirigido em posição montada.</t>
    </r>
  </si>
  <si>
    <r>
      <t>·</t>
    </r>
    <r>
      <rPr>
        <sz val="7"/>
        <rFont val="Times New Roman"/>
        <family val="1"/>
      </rPr>
      <t xml:space="preserve">      </t>
    </r>
    <r>
      <rPr>
        <b/>
        <sz val="12"/>
        <rFont val="Times New Roman"/>
        <family val="1"/>
      </rPr>
      <t>Motoneta</t>
    </r>
    <r>
      <rPr>
        <sz val="12"/>
        <rFont val="Times New Roman"/>
        <family val="1"/>
      </rPr>
      <t xml:space="preserve"> – veículo auto-motor de duas rodas, dirigido por condutor em posição sentada.</t>
    </r>
  </si>
  <si>
    <r>
      <t>·</t>
    </r>
    <r>
      <rPr>
        <sz val="7"/>
        <rFont val="Times New Roman"/>
        <family val="1"/>
      </rPr>
      <t xml:space="preserve">      </t>
    </r>
    <r>
      <rPr>
        <b/>
        <sz val="12"/>
        <rFont val="Times New Roman"/>
        <family val="1"/>
      </rPr>
      <t>Motociclista</t>
    </r>
    <r>
      <rPr>
        <sz val="12"/>
        <rFont val="Times New Roman"/>
        <family val="1"/>
      </rPr>
      <t xml:space="preserve"> – pessoa responsável pela direção de motocicleta.</t>
    </r>
  </si>
  <si>
    <r>
      <t>·</t>
    </r>
    <r>
      <rPr>
        <sz val="7"/>
        <rFont val="Times New Roman"/>
        <family val="1"/>
      </rPr>
      <t xml:space="preserve">      </t>
    </r>
    <r>
      <rPr>
        <b/>
        <sz val="12"/>
        <rFont val="Times New Roman"/>
        <family val="1"/>
      </rPr>
      <t xml:space="preserve">Noite –  </t>
    </r>
    <r>
      <rPr>
        <sz val="12"/>
        <rFont val="Times New Roman"/>
        <family val="1"/>
      </rPr>
      <t>período do dia compreendido entre o pôr-do-sol e o nascer do sol.</t>
    </r>
  </si>
  <si>
    <r>
      <t>·</t>
    </r>
    <r>
      <rPr>
        <sz val="7"/>
        <rFont val="Times New Roman"/>
        <family val="1"/>
      </rPr>
      <t xml:space="preserve">      </t>
    </r>
    <r>
      <rPr>
        <b/>
        <sz val="12"/>
        <rFont val="Times New Roman"/>
        <family val="1"/>
      </rPr>
      <t xml:space="preserve">Ônibus – </t>
    </r>
    <r>
      <rPr>
        <sz val="12"/>
        <rFont val="Times New Roman"/>
        <family val="1"/>
      </rPr>
      <t>veículo automotor de transporte coletivo com capacidade para mais de 20 passageiros, ainda que, em virtude de adaptações com vista à maior comodidade destes, transporte número menor.</t>
    </r>
  </si>
  <si>
    <r>
      <t>·</t>
    </r>
    <r>
      <rPr>
        <b/>
        <sz val="12"/>
        <rFont val="Times New Roman"/>
        <family val="1"/>
      </rPr>
      <t>  Outros</t>
    </r>
    <r>
      <rPr>
        <sz val="12"/>
        <rFont val="Times New Roman"/>
        <family val="1"/>
      </rPr>
      <t xml:space="preserve"> – Argumento que não se enquadra em nenhuma definição estabelecida;</t>
    </r>
  </si>
  <si>
    <r>
      <t>·</t>
    </r>
    <r>
      <rPr>
        <sz val="7"/>
        <rFont val="Times New Roman"/>
        <family val="1"/>
      </rPr>
      <t xml:space="preserve">      </t>
    </r>
    <r>
      <rPr>
        <b/>
        <sz val="12"/>
        <rFont val="Times New Roman"/>
        <family val="1"/>
      </rPr>
      <t xml:space="preserve">Passageiro </t>
    </r>
    <r>
      <rPr>
        <sz val="12"/>
        <rFont val="Times New Roman"/>
        <family val="1"/>
      </rPr>
      <t>– Toda pessoa transportada  por um veículo ou animal que não seja o condutor</t>
    </r>
  </si>
  <si>
    <r>
      <t>·</t>
    </r>
    <r>
      <rPr>
        <sz val="7"/>
        <rFont val="Times New Roman"/>
        <family val="1"/>
      </rPr>
      <t xml:space="preserve">      </t>
    </r>
    <r>
      <rPr>
        <b/>
        <sz val="12"/>
        <rFont val="Times New Roman"/>
        <family val="1"/>
      </rPr>
      <t xml:space="preserve">Pedestre – </t>
    </r>
    <r>
      <rPr>
        <sz val="12"/>
        <rFont val="Times New Roman"/>
        <family val="1"/>
      </rPr>
      <t>Toda pessoa a pé que esteja utilizando-se de vias terrestres ou áreas abertas ao público, desde que não esteja em veículo a motor, trem, bonde, transporte animal ou outro veículo, ou sobre bicileta ou animal.</t>
    </r>
  </si>
  <si>
    <r>
      <t>·</t>
    </r>
    <r>
      <rPr>
        <sz val="7"/>
        <rFont val="Times New Roman"/>
        <family val="1"/>
      </rPr>
      <t xml:space="preserve">      </t>
    </r>
    <r>
      <rPr>
        <b/>
        <sz val="12"/>
        <rFont val="Times New Roman"/>
        <family val="1"/>
      </rPr>
      <t xml:space="preserve">Permissionado – </t>
    </r>
    <r>
      <rPr>
        <sz val="12"/>
        <rFont val="Times New Roman"/>
        <family val="1"/>
      </rPr>
      <t>pessoa aprovada nos exames de habilitação à qual foi conferida Permissão para Dirigir válida.</t>
    </r>
  </si>
  <si>
    <r>
      <t>·</t>
    </r>
    <r>
      <rPr>
        <sz val="7"/>
        <rFont val="Times New Roman"/>
        <family val="1"/>
      </rPr>
      <t xml:space="preserve">      </t>
    </r>
    <r>
      <rPr>
        <b/>
        <sz val="12"/>
        <rFont val="Times New Roman"/>
        <family val="1"/>
      </rPr>
      <t>Quadriciclo –</t>
    </r>
    <r>
      <rPr>
        <sz val="12"/>
        <rFont val="Times New Roman"/>
        <family val="1"/>
      </rPr>
      <t xml:space="preserve"> veículo de estrutura mecânica igual às motocicletas, possuindo eixos dianteiro e traseiro, dotados de quatro rodas.</t>
    </r>
  </si>
  <si>
    <r>
      <t>·</t>
    </r>
    <r>
      <rPr>
        <sz val="7"/>
        <rFont val="Times New Roman"/>
        <family val="1"/>
      </rPr>
      <t xml:space="preserve">      </t>
    </r>
    <r>
      <rPr>
        <b/>
        <sz val="12"/>
        <rFont val="Times New Roman"/>
        <family val="1"/>
      </rPr>
      <t xml:space="preserve">Reboque – </t>
    </r>
    <r>
      <rPr>
        <sz val="12"/>
        <rFont val="Times New Roman"/>
        <family val="1"/>
      </rPr>
      <t>veículo destinado a ser engatado atrás de um veículo automotor.</t>
    </r>
  </si>
  <si>
    <r>
      <t>·</t>
    </r>
    <r>
      <rPr>
        <sz val="7"/>
        <rFont val="Times New Roman"/>
        <family val="1"/>
      </rPr>
      <t xml:space="preserve">      </t>
    </r>
    <r>
      <rPr>
        <b/>
        <sz val="12"/>
        <rFont val="Times New Roman"/>
        <family val="1"/>
      </rPr>
      <t xml:space="preserve">Rodovia estadual – </t>
    </r>
    <r>
      <rPr>
        <sz val="12"/>
        <rFont val="Times New Roman"/>
        <family val="1"/>
      </rPr>
      <t>via sob jurisdição estadual, caracterizada por ter a sigla do estado no seu endereçamento.</t>
    </r>
  </si>
  <si>
    <r>
      <t>·</t>
    </r>
    <r>
      <rPr>
        <sz val="7"/>
        <rFont val="Times New Roman"/>
        <family val="1"/>
      </rPr>
      <t xml:space="preserve">      </t>
    </r>
    <r>
      <rPr>
        <b/>
        <sz val="12"/>
        <rFont val="Times New Roman"/>
        <family val="1"/>
      </rPr>
      <t xml:space="preserve">Rodovia federal – </t>
    </r>
    <r>
      <rPr>
        <sz val="12"/>
        <rFont val="Times New Roman"/>
        <family val="1"/>
      </rPr>
      <t>via sob jurisdição federal, caracterizada por ter a sigla BR no seu endereçamento.</t>
    </r>
  </si>
  <si>
    <r>
      <t>·</t>
    </r>
    <r>
      <rPr>
        <sz val="7"/>
        <rFont val="Times New Roman"/>
        <family val="1"/>
      </rPr>
      <t xml:space="preserve">      </t>
    </r>
    <r>
      <rPr>
        <b/>
        <sz val="12"/>
        <rFont val="Times New Roman"/>
        <family val="1"/>
      </rPr>
      <t xml:space="preserve">Semi-reboque – </t>
    </r>
    <r>
      <rPr>
        <sz val="12"/>
        <rFont val="Times New Roman"/>
        <family val="1"/>
      </rPr>
      <t>veículo de um ou mais eixos que se apóia na sua unidade tratora ou é a ela ligado por meio de articulação.</t>
    </r>
  </si>
  <si>
    <r>
      <t>·</t>
    </r>
    <r>
      <rPr>
        <sz val="7"/>
        <rFont val="Times New Roman"/>
        <family val="1"/>
      </rPr>
      <t xml:space="preserve">      </t>
    </r>
    <r>
      <rPr>
        <b/>
        <sz val="12"/>
        <rFont val="Times New Roman"/>
        <family val="1"/>
      </rPr>
      <t xml:space="preserve">Utilitário – </t>
    </r>
    <r>
      <rPr>
        <sz val="12"/>
        <rFont val="Times New Roman"/>
        <family val="1"/>
      </rPr>
      <t>veículo misto caracterizado pela versatilidade do seu uso, inclusive fora da estrada.</t>
    </r>
  </si>
  <si>
    <r>
      <t>·</t>
    </r>
    <r>
      <rPr>
        <sz val="7"/>
        <rFont val="Times New Roman"/>
        <family val="1"/>
      </rPr>
      <t xml:space="preserve">      </t>
    </r>
    <r>
      <rPr>
        <b/>
        <sz val="12"/>
        <rFont val="Times New Roman"/>
        <family val="1"/>
      </rPr>
      <t xml:space="preserve">Tombamento – </t>
    </r>
    <r>
      <rPr>
        <sz val="12"/>
        <rFont val="Times New Roman"/>
        <family val="1"/>
      </rPr>
      <t>o mesmo que capotagem.</t>
    </r>
  </si>
  <si>
    <r>
      <t>·</t>
    </r>
    <r>
      <rPr>
        <sz val="7"/>
        <rFont val="Times New Roman"/>
        <family val="1"/>
      </rPr>
      <t xml:space="preserve">      </t>
    </r>
    <r>
      <rPr>
        <b/>
        <sz val="12"/>
        <rFont val="Times New Roman"/>
        <family val="1"/>
      </rPr>
      <t xml:space="preserve">Via municipal – </t>
    </r>
    <r>
      <rPr>
        <sz val="12"/>
        <rFont val="Times New Roman"/>
        <family val="1"/>
      </rPr>
      <t>via sob jurisdição municipal, caracterizada por não conter a sigla do estado nem a sigla BR no seu endereçamento.</t>
    </r>
  </si>
  <si>
    <r>
      <t>·</t>
    </r>
    <r>
      <rPr>
        <sz val="7"/>
        <rFont val="Times New Roman"/>
        <family val="1"/>
      </rPr>
      <t xml:space="preserve">      </t>
    </r>
    <r>
      <rPr>
        <b/>
        <sz val="12"/>
        <rFont val="Times New Roman"/>
        <family val="1"/>
      </rPr>
      <t xml:space="preserve">Vítima fatal – </t>
    </r>
    <r>
      <rPr>
        <sz val="12"/>
        <rFont val="Times New Roman"/>
        <family val="1"/>
      </rPr>
      <t xml:space="preserve">é a </t>
    </r>
    <r>
      <rPr>
        <b/>
        <sz val="12"/>
        <rFont val="Times New Roman"/>
        <family val="1"/>
      </rPr>
      <t xml:space="preserve"> </t>
    </r>
    <r>
      <rPr>
        <sz val="12"/>
        <rFont val="Times New Roman"/>
        <family val="1"/>
      </rPr>
      <t>vítima de acidente de trânsito que falece no local do acidente.</t>
    </r>
  </si>
  <si>
    <r>
      <t>·</t>
    </r>
    <r>
      <rPr>
        <sz val="7"/>
        <rFont val="Times New Roman"/>
        <family val="1"/>
      </rPr>
      <t xml:space="preserve">      </t>
    </r>
    <r>
      <rPr>
        <b/>
        <sz val="12"/>
        <rFont val="Times New Roman"/>
        <family val="1"/>
      </rPr>
      <t xml:space="preserve">Vítima não fatal </t>
    </r>
    <r>
      <rPr>
        <sz val="12"/>
        <rFont val="Times New Roman"/>
        <family val="1"/>
      </rPr>
      <t>– é a vítima de acidente de trânsito que não falece no local do acidente.</t>
    </r>
  </si>
  <si>
    <r>
      <t>·</t>
    </r>
    <r>
      <rPr>
        <sz val="7"/>
        <rFont val="Times New Roman"/>
        <family val="1"/>
      </rPr>
      <t xml:space="preserve">      </t>
    </r>
    <r>
      <rPr>
        <b/>
        <sz val="12"/>
        <rFont val="Times New Roman"/>
        <family val="1"/>
      </rPr>
      <t xml:space="preserve">Boletim de Ocorrência(BO) – </t>
    </r>
    <r>
      <rPr>
        <sz val="12"/>
        <rFont val="Times New Roman"/>
        <family val="1"/>
      </rPr>
      <t>instrumento</t>
    </r>
    <r>
      <rPr>
        <b/>
        <sz val="12"/>
        <rFont val="Times New Roman"/>
        <family val="1"/>
      </rPr>
      <t xml:space="preserve"> </t>
    </r>
    <r>
      <rPr>
        <sz val="12"/>
        <rFont val="Times New Roman"/>
        <family val="1"/>
      </rPr>
      <t>de</t>
    </r>
    <r>
      <rPr>
        <b/>
        <sz val="12"/>
        <rFont val="Times New Roman"/>
        <family val="1"/>
      </rPr>
      <t xml:space="preserve"> </t>
    </r>
    <r>
      <rPr>
        <sz val="12"/>
        <rFont val="Times New Roman"/>
        <family val="1"/>
      </rPr>
      <t>coleta de informações sobre o acidente de trânsito, geralmente preenchido no local do acidente, pelo Agente da Autoridade de Trânsito.</t>
    </r>
  </si>
  <si>
    <r>
      <t>·</t>
    </r>
    <r>
      <rPr>
        <sz val="7"/>
        <rFont val="Times New Roman"/>
        <family val="1"/>
      </rPr>
      <t xml:space="preserve">      </t>
    </r>
    <r>
      <rPr>
        <b/>
        <sz val="12"/>
        <rFont val="Times New Roman"/>
        <family val="1"/>
      </rPr>
      <t>Não exigível</t>
    </r>
    <r>
      <rPr>
        <sz val="12"/>
        <rFont val="Times New Roman"/>
        <family val="1"/>
      </rPr>
      <t xml:space="preserve"> – pessoa condutora de transporte que não se exige habilitação (ciclista, skatista, carroceiro).</t>
    </r>
  </si>
  <si>
    <t>Metodologia:</t>
  </si>
  <si>
    <t>Não  Inform</t>
  </si>
  <si>
    <t>Não Inform</t>
  </si>
  <si>
    <t>Fonte:Denatran/ Sistema DW Renach-BINCO Base Índice de Condutores</t>
  </si>
  <si>
    <t>Não estão contabiliados os PGUs - Prontuário Geral Único - Carteiras emitidas antes do Sistema RENACH</t>
  </si>
  <si>
    <t>* A Base BINCO ainda apresenta diferença entre as bases estaduais</t>
  </si>
  <si>
    <t>Fonte: RENAVAM</t>
  </si>
  <si>
    <r>
      <t>MINISTÉRIO DAS CIDADES</t>
    </r>
    <r>
      <rPr>
        <sz val="10"/>
        <rFont val="Arial Narrow"/>
        <family val="2"/>
      </rPr>
      <t xml:space="preserve">
SECRETARIA EXECUTIVA
</t>
    </r>
    <r>
      <rPr>
        <b/>
        <sz val="10"/>
        <rFont val="Arial Narrow"/>
        <family val="2"/>
      </rPr>
      <t>DEPARTAMENTO NACIONAL DE TRÂNSITO</t>
    </r>
    <r>
      <rPr>
        <sz val="10"/>
        <rFont val="Arial Narrow"/>
        <family val="2"/>
      </rPr>
      <t xml:space="preserve">
COORDENAÇÃO GERAL DE INFORMATIZAÇÃO E ESTATÍSTICA  CGIE
Esplanada dos Ministérios, Bloco T, Anexo II, 5º andar, sala 522 
Brasília-DF, CEP 70064-900 – www.denatran.gov.br</t>
    </r>
  </si>
  <si>
    <t>Motociclistas</t>
  </si>
  <si>
    <t>Condutores</t>
  </si>
  <si>
    <t>Passageiros</t>
  </si>
  <si>
    <t>Pedestres</t>
  </si>
  <si>
    <t>Ciclistas</t>
  </si>
  <si>
    <t>Não Infomado</t>
  </si>
  <si>
    <t>Fonte: RENAEST - DETRAN/ IBGE/ SERPRO-Sistema Renavam e Renach/ DPRF/ DER/ Municípios</t>
  </si>
  <si>
    <t>* Contabiliza óbitos(vítimas fatais) por acidentes de trânsito, no local da ocorrência do acidente.    * Existem pequenas variações apresentadas por alguns municípios que estão seguindo a normal internacional que conta as vítimas fatais com óbito até 30(trinta) dias após a coorrência do acidente. * A coleta refere-se a aos  municípios onde encontram-se aproximadamente 90% da frota registrada de veículos automotores.   ** Importante destacar a diferença da metodologia utilizada pelo sistema do Ministerio da Saúde SIM - contabiliza a mortalidade por acidentes de transporte(terreste, viário e aquaviário), independe da data da ocorrência do acidente, além de, localizar a vítima pelo endereço de residência ou, na sua falta, pelo hospital de atendimento. *** Os mnicípios municipalizados(integrados ao SNT) devem enviar os dados estatísticos para os Detrans conforme Portaria 208/2006 CONTRAN.</t>
  </si>
  <si>
    <r>
      <t xml:space="preserve">   Distrito Federal</t>
    </r>
    <r>
      <rPr>
        <sz val="8"/>
        <color indexed="10"/>
        <rFont val="Arial"/>
        <family val="2"/>
      </rPr>
      <t xml:space="preserve"> </t>
    </r>
  </si>
  <si>
    <t>OBSERVAÇÕES SOBRE A ESTATÍSTICA LOCAL - POR UF</t>
  </si>
  <si>
    <r>
      <t xml:space="preserve">   Distrito Federal</t>
    </r>
    <r>
      <rPr>
        <vertAlign val="superscript"/>
        <sz val="8"/>
        <rFont val="Arial"/>
        <family val="2"/>
      </rPr>
      <t xml:space="preserve"> </t>
    </r>
    <r>
      <rPr>
        <sz val="8"/>
        <color indexed="10"/>
        <rFont val="Arial"/>
        <family val="2"/>
      </rPr>
      <t xml:space="preserve"> </t>
    </r>
    <r>
      <rPr>
        <sz val="8"/>
        <rFont val="Arial"/>
        <family val="2"/>
      </rPr>
      <t xml:space="preserve"> </t>
    </r>
  </si>
  <si>
    <t>Fonte:Detrans - RENAEST</t>
  </si>
  <si>
    <t>Vide Guia Observações Estatísticas</t>
  </si>
  <si>
    <t>ANUÁRIO ESTATÍSTICO DO DENATRAN - RENAEST 2006</t>
  </si>
  <si>
    <t>Denatran/CGIE: Coordenação geral de Informatização e Estatística</t>
  </si>
  <si>
    <t xml:space="preserve">    Aracaju</t>
  </si>
  <si>
    <t xml:space="preserve">    Belém</t>
  </si>
  <si>
    <t xml:space="preserve">    Belo Horizonte</t>
  </si>
  <si>
    <t xml:space="preserve">    Boa Vista</t>
  </si>
  <si>
    <t xml:space="preserve">    Brasília</t>
  </si>
  <si>
    <t xml:space="preserve">    Campo Grande</t>
  </si>
  <si>
    <t xml:space="preserve">    Cuiabá</t>
  </si>
  <si>
    <t xml:space="preserve">    Curitiba</t>
  </si>
  <si>
    <t xml:space="preserve">    Florianópolis</t>
  </si>
  <si>
    <t xml:space="preserve">    Fortaleza</t>
  </si>
  <si>
    <t xml:space="preserve">    Goiânia</t>
  </si>
  <si>
    <t xml:space="preserve">    João Pessoa</t>
  </si>
  <si>
    <t xml:space="preserve">    Macapá</t>
  </si>
  <si>
    <t xml:space="preserve">    Maceió</t>
  </si>
  <si>
    <t xml:space="preserve">    Manaus</t>
  </si>
  <si>
    <t xml:space="preserve">    Natal</t>
  </si>
  <si>
    <t xml:space="preserve">    Palmas</t>
  </si>
  <si>
    <t xml:space="preserve">    Porto Alegre</t>
  </si>
  <si>
    <t xml:space="preserve">    Porto Velho</t>
  </si>
  <si>
    <t xml:space="preserve">    Recife</t>
  </si>
  <si>
    <t xml:space="preserve">    Rio Branco</t>
  </si>
  <si>
    <t xml:space="preserve">    Rio de Janeiro</t>
  </si>
  <si>
    <t xml:space="preserve">    Salvador</t>
  </si>
  <si>
    <t xml:space="preserve">    São Luís</t>
  </si>
  <si>
    <t xml:space="preserve">    São Paulo</t>
  </si>
  <si>
    <t xml:space="preserve">    Teresina</t>
  </si>
  <si>
    <t xml:space="preserve">    Vitória</t>
  </si>
  <si>
    <t>Fonte:Detrans/ RENAEST</t>
  </si>
  <si>
    <t>Vítimas não Fatais</t>
  </si>
  <si>
    <t xml:space="preserve">  Estrangeiros</t>
  </si>
  <si>
    <t>Condutores/Candidatos/Estrangeiros RENACH</t>
  </si>
  <si>
    <t>Vítimas de Acidentes / 10.000 Veículos</t>
  </si>
  <si>
    <t>Acidentes com Vítimas / 10.000 Veículos</t>
  </si>
  <si>
    <t>Vítimas Fatais / 100 Acidentes Com Vítimas</t>
  </si>
  <si>
    <t>Vítimas Fatais / 100 Acidentes com Vítimas</t>
  </si>
  <si>
    <t>Vítimas Não Fatais / 100 Acidentes com Vítimas</t>
  </si>
  <si>
    <t>Vítimas / Acidentes com Vítimas</t>
  </si>
  <si>
    <t>Veículos / 100 Habitantes</t>
  </si>
  <si>
    <t>Veículos /      100 Habitantes</t>
  </si>
  <si>
    <t>Vítimas Fatais / 100.000 Habitantes</t>
  </si>
  <si>
    <t>Vítimas Não Fatais / 100.000 Habitantes</t>
  </si>
  <si>
    <t>Vítimas de Acidente de Trânsito / 100.000 Habitantes</t>
  </si>
  <si>
    <t>Data Extração: 14/9/2007</t>
  </si>
  <si>
    <t xml:space="preserve"> www.denatran.gov.br - Portal RENAEST</t>
  </si>
  <si>
    <t xml:space="preserve">Fonte: Sistema RENAEST - Detrans(alguns municípios). </t>
  </si>
  <si>
    <r>
      <t xml:space="preserve">   Alagoas</t>
    </r>
    <r>
      <rPr>
        <vertAlign val="superscript"/>
        <sz val="8"/>
        <rFont val="Arial"/>
        <family val="2"/>
      </rPr>
      <t xml:space="preserve"> </t>
    </r>
  </si>
  <si>
    <r>
      <t xml:space="preserve">   Distrito Federal</t>
    </r>
  </si>
  <si>
    <t>Notas importantes sobre a metodologia, a coleta, a crítica dos dados entre outros.</t>
  </si>
  <si>
    <t>Dados com acompanhamento de vítimas até 30 Dias somente na capital/Detran realiza coleta e crítica dos dados no estado.</t>
  </si>
  <si>
    <t>Dados com acompanhamento de vítimas até 30 Dias. O Sistema do DF tem parceria com outros órgãos -  IML / Secretaria de Saúde / PCDF e Bombeiros, além do DER e recebe as informações da DPRF.</t>
  </si>
  <si>
    <t>Possui um sistema Gerencial de estatísticas com 78 Municípios que enviam os dados, seja através das planilhas ou informação de que não houve acidentes.</t>
  </si>
  <si>
    <t>Dados com acompanhamento de vítimas até 30 Dias somente na capital. Está desenvolvendo sistema Próprio, entretanto tem todos os dados dos municípios com exceção da Capital.</t>
  </si>
  <si>
    <t>A capital possui um sistema integrado com vários órgãos, completo com acompanhamentod as vítimas em até 30 dias. O Detran tem poucos municípios que enviamos dados.</t>
  </si>
  <si>
    <t>Dados com acompanhamento de vítimas até 30 Dias somente na capital que possui sistema próprioalimentado por vários órgãos e parcerias. O Detran realiza validação apenas pela relação do Instituto Médico Legal- IML.Os dados referentes aos municípios, com exceção de Fortaleza, são gerados baseados apenas nas informações coletadas junto ao Comando de Policiamento do Interior - CPI e Companhia de Policiamento Rodoviário. Alguns municípios, como o de Crato digitam os dados em nosso sistema PACE e outros, como Russas enviam os dados através de e-mail.</t>
  </si>
  <si>
    <t xml:space="preserve">Dados com acompanhamento de vítimas até 30 Dias já emq uase todo estado. </t>
  </si>
  <si>
    <t>Está desenvolvendo sistema próprio para coleta em todo o estado,  não recebe os dados das rodovias federais.</t>
  </si>
  <si>
    <t>Possui dados de 145 municípios que enviam por papel, possui os dados em planilhas.</t>
  </si>
  <si>
    <t>O Detran têm sistema próprio com acompanhamento das vítimas em até 30 dd somente na Capital. Considera o envio de 25 municípios com coleta regular.</t>
  </si>
  <si>
    <t>Realiza o acompanhamento na capital das vítimas em até 30 DD. Não possui sistema próprio, utiliza apenas planilhas.</t>
  </si>
  <si>
    <t>Não possui dados de todos os municípios,somente os dados colhidos no IML.</t>
  </si>
  <si>
    <t>Recebe os dados da SEADE e dos municípios, faz estimativas mensais, recebe os dados das Rodovias Estaduais.</t>
  </si>
  <si>
    <t>Apenas um município envia os dados, o restante é coletado pelo Detran.</t>
  </si>
  <si>
    <t>Anos Anteriores</t>
  </si>
  <si>
    <t>Dados com acompanhamento de vítimas até 30 Dias somente na capital.Detran realiza coleta e crítica dos dados no estado.</t>
  </si>
  <si>
    <t>Dados com acompanhamento de vítimas até 30 Dias somente na capital. O detran recebe os dados da DPRF e DER.</t>
  </si>
  <si>
    <t>A redução da frota em 2000, deveu-se à depuração de cadastro com a integração ao Sistema RENAVAM.</t>
  </si>
  <si>
    <t>O Detran dispõe de dados referentes aos acidentes de trânsito com vítimas nos municípios para cada mês do ano desde 2005, porém não tem ao companhamento em até 30 dias da vítima não fatal. Dados de Vitória não foram digitados até a presente extração. Não digitou os dados de Vitória.</t>
  </si>
  <si>
    <t>Sem informação.</t>
  </si>
  <si>
    <t>Observações</t>
  </si>
  <si>
    <t>Dados extraídos em Dez/2007</t>
  </si>
  <si>
    <r>
      <t xml:space="preserve">O Anuário estatístico visa disponibilizar informações básicas de acidentes de todos os estados da federação para disponibilizar às comunidades interessadas através do site </t>
    </r>
    <r>
      <rPr>
        <b/>
        <sz val="12"/>
        <rFont val="Times New Roman"/>
        <family val="1"/>
      </rPr>
      <t>www.denatran.gov.br, do Portal RENAEST. A Partir de 2006, o sistema RENAEST estará sendo alaimentado pelos estados, municípios, DERs e DPRFs, tendo as estatísticas mensais e também campanhas. Apresentamos o resumo por UF e Capital.</t>
    </r>
  </si>
  <si>
    <t>Dados com acompanhamento de vítimas até 30 Dias somente na capital.Os dados são cadastrados pelas CIRETRAN através do sistema DETRANET, no total são 33 Ciretrans. Os dados da PRF não foram computados.</t>
  </si>
  <si>
    <t>QUADRO 1 - VÍTIMAS FATAIS DE ACIDENTES DE TRANSITO - POR UF</t>
  </si>
  <si>
    <t>Faltando - Macapá/Florianópolis/Goiânia</t>
  </si>
  <si>
    <t>Faltando - Macapá</t>
  </si>
  <si>
    <t>QUADRO 4 - VÍTIMAS NÃO FATAIS DE ACIDENTES DE TRÂNSITO - POR CAPITAL</t>
  </si>
  <si>
    <t>Não Inform.</t>
  </si>
  <si>
    <t xml:space="preserve">   Distrito Federal  </t>
  </si>
  <si>
    <r>
      <t xml:space="preserve">   Distrito Federal</t>
    </r>
    <r>
      <rPr>
        <sz val="11"/>
        <color indexed="10"/>
        <rFont val="Arial"/>
        <family val="2"/>
      </rPr>
      <t xml:space="preserve"> </t>
    </r>
  </si>
  <si>
    <r>
      <t xml:space="preserve">   Maranhão</t>
    </r>
    <r>
      <rPr>
        <sz val="11"/>
        <color indexed="10"/>
        <rFont val="Arial"/>
        <family val="2"/>
      </rPr>
      <t xml:space="preserve"> </t>
    </r>
  </si>
  <si>
    <t>Tem sistema próprio que alimenta o banco através de exportação dos dados em xml, em 2006 estão alimentados por município, todos. Entretanto faltou Goiânia a Capital.</t>
  </si>
  <si>
    <t>dados completos e conferidos.</t>
  </si>
  <si>
    <t>Faltam alguns municípios do interior.</t>
  </si>
  <si>
    <t>Não digitou os dados de Florianópolis, muito poucas informações..</t>
  </si>
  <si>
    <r>
      <t xml:space="preserve">IMPORTANTE: </t>
    </r>
    <r>
      <rPr>
        <sz val="14"/>
        <color indexed="10"/>
        <rFont val="Arial"/>
        <family val="0"/>
      </rPr>
      <t>Informações coletadas através de questionários feitos pelo DENATRAN, dados estiveram sujeitos à revisões/alterações até Dez/2007 pelos coordenadores de RENAEST em cada estado.</t>
    </r>
  </si>
  <si>
    <t xml:space="preserve">Quadros Complementares do Anuário: </t>
  </si>
  <si>
    <t>QUADRO 45 - RESUMO DE ANOS ANTERIORES - BRASIL</t>
  </si>
  <si>
    <t>46 a 50 - Tabelas por Município(somente a partir 2007)</t>
  </si>
  <si>
    <t>51 a 55 - Tabelas por Rodovias Eatduais</t>
  </si>
  <si>
    <t>56 a 60 - Tabelas por Rodovias Federais</t>
  </si>
  <si>
    <t xml:space="preserve">           ANUÁRIO ESTATÍSTICO DE ACIDENTES DE TRÂNSITO - BRASIL  RENAEST 2006</t>
  </si>
</sst>
</file>

<file path=xl/styles.xml><?xml version="1.0" encoding="utf-8"?>
<styleSheet xmlns="http://schemas.openxmlformats.org/spreadsheetml/2006/main">
  <numFmts count="67">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quot;R$&quot;* #,##0.00_);_(&quot;R$&quot;* \(#,##0.00\);_(&quot;R$&quot;* &quot;-&quot;??_);_(@_)"/>
    <numFmt numFmtId="170" formatCode="_(* #,##0_);_(* \(#,##0\);_(* &quot;-&quot;??_);_(@_)"/>
    <numFmt numFmtId="171" formatCode="#,##0\ \ "/>
    <numFmt numFmtId="172" formatCode="#,##0.0"/>
    <numFmt numFmtId="173" formatCode="#,##0.000"/>
    <numFmt numFmtId="174" formatCode="#,##0.0000"/>
    <numFmt numFmtId="175" formatCode="#,##0.00000"/>
    <numFmt numFmtId="176" formatCode="#,##0.000000"/>
    <numFmt numFmtId="177" formatCode="0.0%"/>
    <numFmt numFmtId="178" formatCode="0.000%"/>
    <numFmt numFmtId="179" formatCode="0.0000%"/>
    <numFmt numFmtId="180" formatCode="0.00000%"/>
    <numFmt numFmtId="181" formatCode="0.000000%"/>
    <numFmt numFmtId="182" formatCode="#,##0.0000000"/>
    <numFmt numFmtId="183" formatCode="#,##0.00000000"/>
    <numFmt numFmtId="184" formatCode="#,##0.000000000"/>
    <numFmt numFmtId="185" formatCode="#,##0.0000000000"/>
    <numFmt numFmtId="186" formatCode="#,##0.00000000000"/>
    <numFmt numFmtId="187" formatCode="#,##0.000000000000"/>
    <numFmt numFmtId="188" formatCode="#,##0.0000000000000"/>
    <numFmt numFmtId="189" formatCode="#,##0.00000000000000"/>
    <numFmt numFmtId="190" formatCode="#,##0.000000000000000"/>
    <numFmt numFmtId="191" formatCode="#,##0.0000000000000000"/>
    <numFmt numFmtId="192" formatCode="#,##0.00000000000000000"/>
    <numFmt numFmtId="193" formatCode="#,##0.000000000000000000"/>
    <numFmt numFmtId="194" formatCode="#,##0.0000000000000000000"/>
    <numFmt numFmtId="195" formatCode="#,##0.00000000000000000000"/>
    <numFmt numFmtId="196" formatCode="#,##0.000000000000000000000"/>
    <numFmt numFmtId="197" formatCode="0.00000"/>
    <numFmt numFmtId="198" formatCode="0.0000"/>
    <numFmt numFmtId="199" formatCode="0.000"/>
    <numFmt numFmtId="200" formatCode="0.0"/>
    <numFmt numFmtId="201" formatCode="0.000000"/>
    <numFmt numFmtId="202" formatCode="0.0000000"/>
    <numFmt numFmtId="203" formatCode="0.00000000"/>
    <numFmt numFmtId="204" formatCode="_(* #,##0.0_);_(* \(#,##0.0\);_(* &quot;-&quot;??_);_(@_)"/>
    <numFmt numFmtId="205" formatCode="0.0000E+00;\�"/>
    <numFmt numFmtId="206" formatCode="0.0000E+00;\�"/>
    <numFmt numFmtId="207" formatCode="0.000E+00;\�"/>
    <numFmt numFmtId="208" formatCode="0.00E+00;\�"/>
    <numFmt numFmtId="209" formatCode="0.0E+00;\�"/>
    <numFmt numFmtId="210" formatCode="0E+00;\�"/>
    <numFmt numFmtId="211" formatCode="0.0000E+00;\�"/>
    <numFmt numFmtId="212" formatCode="0.000E+00;\�"/>
    <numFmt numFmtId="213" formatCode="0.00E+00;\�"/>
    <numFmt numFmtId="214" formatCode="0.0E+00;\�"/>
    <numFmt numFmtId="215" formatCode="0E+00;\�"/>
    <numFmt numFmtId="216" formatCode="#,##0;\(#,##0\)"/>
    <numFmt numFmtId="217" formatCode="0#"/>
    <numFmt numFmtId="218" formatCode="&quot;Sim&quot;;&quot;Sim&quot;;&quot;Não&quot;"/>
    <numFmt numFmtId="219" formatCode="&quot;Verdadeiro&quot;;&quot;Verdadeiro&quot;;&quot;Falso&quot;"/>
    <numFmt numFmtId="220" formatCode="&quot;Ativar&quot;;&quot;Ativar&quot;;&quot;Desativar&quot;"/>
    <numFmt numFmtId="221" formatCode="[$€-2]\ #,##0.00_);[Red]\([$€-2]\ #,##0.00\)"/>
    <numFmt numFmtId="222" formatCode="#\ ###\ ###\ ###"/>
  </numFmts>
  <fonts count="83">
    <font>
      <sz val="10"/>
      <name val="Arial"/>
      <family val="0"/>
    </font>
    <font>
      <b/>
      <sz val="8"/>
      <name val="Arial"/>
      <family val="2"/>
    </font>
    <font>
      <b/>
      <sz val="12"/>
      <name val="Arial"/>
      <family val="2"/>
    </font>
    <font>
      <b/>
      <sz val="12"/>
      <color indexed="8"/>
      <name val="Arial"/>
      <family val="2"/>
    </font>
    <font>
      <b/>
      <sz val="7"/>
      <name val="Arial"/>
      <family val="2"/>
    </font>
    <font>
      <sz val="12"/>
      <name val="Arial"/>
      <family val="2"/>
    </font>
    <font>
      <sz val="8"/>
      <name val="Arial"/>
      <family val="2"/>
    </font>
    <font>
      <sz val="7"/>
      <name val="Arial"/>
      <family val="2"/>
    </font>
    <font>
      <b/>
      <sz val="10"/>
      <name val="Arial"/>
      <family val="2"/>
    </font>
    <font>
      <b/>
      <sz val="9"/>
      <name val="Arial"/>
      <family val="2"/>
    </font>
    <font>
      <sz val="9"/>
      <name val="Arial"/>
      <family val="2"/>
    </font>
    <font>
      <b/>
      <sz val="8"/>
      <color indexed="48"/>
      <name val="Arial"/>
      <family val="2"/>
    </font>
    <font>
      <sz val="7"/>
      <color indexed="8"/>
      <name val="Arial"/>
      <family val="2"/>
    </font>
    <font>
      <b/>
      <sz val="8"/>
      <color indexed="12"/>
      <name val="Arial"/>
      <family val="2"/>
    </font>
    <font>
      <sz val="8"/>
      <name val="Times New Roman"/>
      <family val="1"/>
    </font>
    <font>
      <sz val="8"/>
      <color indexed="10"/>
      <name val="Arial"/>
      <family val="2"/>
    </font>
    <font>
      <sz val="10"/>
      <color indexed="10"/>
      <name val="Arial"/>
      <family val="2"/>
    </font>
    <font>
      <b/>
      <sz val="14"/>
      <name val="Arial"/>
      <family val="2"/>
    </font>
    <font>
      <b/>
      <sz val="14"/>
      <color indexed="8"/>
      <name val="Arial"/>
      <family val="2"/>
    </font>
    <font>
      <sz val="10"/>
      <color indexed="8"/>
      <name val="Arial"/>
      <family val="2"/>
    </font>
    <font>
      <b/>
      <sz val="13"/>
      <name val="Arial"/>
      <family val="2"/>
    </font>
    <font>
      <b/>
      <sz val="13"/>
      <color indexed="48"/>
      <name val="Arial"/>
      <family val="2"/>
    </font>
    <font>
      <sz val="13"/>
      <color indexed="8"/>
      <name val="Arial"/>
      <family val="2"/>
    </font>
    <font>
      <sz val="13"/>
      <name val="Arial"/>
      <family val="2"/>
    </font>
    <font>
      <sz val="13"/>
      <color indexed="10"/>
      <name val="Arial"/>
      <family val="2"/>
    </font>
    <font>
      <sz val="12"/>
      <color indexed="10"/>
      <name val="Arial"/>
      <family val="2"/>
    </font>
    <font>
      <b/>
      <sz val="13"/>
      <color indexed="12"/>
      <name val="Arial"/>
      <family val="2"/>
    </font>
    <font>
      <sz val="13"/>
      <name val="Times New Roman"/>
      <family val="1"/>
    </font>
    <font>
      <sz val="13"/>
      <color indexed="8"/>
      <name val="Times New Roman"/>
      <family val="1"/>
    </font>
    <font>
      <b/>
      <sz val="13"/>
      <color indexed="10"/>
      <name val="Times New Roman"/>
      <family val="1"/>
    </font>
    <font>
      <sz val="12"/>
      <color indexed="8"/>
      <name val="Times New Roman"/>
      <family val="1"/>
    </font>
    <font>
      <sz val="12"/>
      <name val="Times New Roman"/>
      <family val="1"/>
    </font>
    <font>
      <sz val="8"/>
      <color indexed="10"/>
      <name val="Times New Roman"/>
      <family val="1"/>
    </font>
    <font>
      <sz val="8"/>
      <color indexed="8"/>
      <name val="Times New Roman"/>
      <family val="1"/>
    </font>
    <font>
      <sz val="10"/>
      <name val="Times New Roman"/>
      <family val="1"/>
    </font>
    <font>
      <b/>
      <sz val="11"/>
      <color indexed="8"/>
      <name val="Arial"/>
      <family val="2"/>
    </font>
    <font>
      <b/>
      <sz val="10"/>
      <color indexed="10"/>
      <name val="Arial"/>
      <family val="2"/>
    </font>
    <font>
      <b/>
      <sz val="10"/>
      <color indexed="10"/>
      <name val="Times New Roman"/>
      <family val="1"/>
    </font>
    <font>
      <b/>
      <sz val="12"/>
      <color indexed="48"/>
      <name val="Arial"/>
      <family val="2"/>
    </font>
    <font>
      <sz val="12"/>
      <color indexed="8"/>
      <name val="Arial"/>
      <family val="2"/>
    </font>
    <font>
      <sz val="11"/>
      <name val="Arial"/>
      <family val="2"/>
    </font>
    <font>
      <b/>
      <sz val="10"/>
      <color indexed="48"/>
      <name val="Arial"/>
      <family val="2"/>
    </font>
    <font>
      <b/>
      <sz val="8"/>
      <color indexed="48"/>
      <name val="Times New Roman"/>
      <family val="1"/>
    </font>
    <font>
      <sz val="8"/>
      <color indexed="48"/>
      <name val="Times New Roman"/>
      <family val="1"/>
    </font>
    <font>
      <sz val="10"/>
      <color indexed="48"/>
      <name val="Times New Roman"/>
      <family val="1"/>
    </font>
    <font>
      <b/>
      <sz val="12"/>
      <color indexed="48"/>
      <name val="Times New Roman"/>
      <family val="1"/>
    </font>
    <font>
      <b/>
      <sz val="13"/>
      <color indexed="48"/>
      <name val="Times New Roman"/>
      <family val="1"/>
    </font>
    <font>
      <u val="single"/>
      <sz val="10"/>
      <color indexed="12"/>
      <name val="Arial"/>
      <family val="0"/>
    </font>
    <font>
      <u val="single"/>
      <sz val="10"/>
      <color indexed="36"/>
      <name val="Arial"/>
      <family val="0"/>
    </font>
    <font>
      <b/>
      <sz val="11"/>
      <name val="Arial"/>
      <family val="2"/>
    </font>
    <font>
      <b/>
      <sz val="12"/>
      <name val="Times New Roman"/>
      <family val="1"/>
    </font>
    <font>
      <sz val="10"/>
      <color indexed="9"/>
      <name val="Arial"/>
      <family val="2"/>
    </font>
    <font>
      <sz val="7"/>
      <name val="Times New Roman"/>
      <family val="1"/>
    </font>
    <font>
      <sz val="13"/>
      <color indexed="22"/>
      <name val="Arial"/>
      <family val="2"/>
    </font>
    <font>
      <sz val="10"/>
      <color indexed="22"/>
      <name val="Arial"/>
      <family val="0"/>
    </font>
    <font>
      <vertAlign val="superscript"/>
      <sz val="8"/>
      <name val="Arial"/>
      <family val="2"/>
    </font>
    <font>
      <vertAlign val="superscript"/>
      <sz val="10"/>
      <name val="Arial"/>
      <family val="2"/>
    </font>
    <font>
      <b/>
      <sz val="8"/>
      <name val="Times New Roman"/>
      <family val="1"/>
    </font>
    <font>
      <sz val="10"/>
      <color indexed="48"/>
      <name val="Arial"/>
      <family val="0"/>
    </font>
    <font>
      <b/>
      <sz val="10"/>
      <color indexed="8"/>
      <name val="Arial"/>
      <family val="2"/>
    </font>
    <font>
      <b/>
      <sz val="8"/>
      <color indexed="12"/>
      <name val="Times New Roman"/>
      <family val="1"/>
    </font>
    <font>
      <sz val="10"/>
      <name val="Arial Narrow"/>
      <family val="2"/>
    </font>
    <font>
      <sz val="10"/>
      <name val="Tahoma"/>
      <family val="2"/>
    </font>
    <font>
      <b/>
      <sz val="14"/>
      <color indexed="9"/>
      <name val="Times New Roman"/>
      <family val="1"/>
    </font>
    <font>
      <sz val="11"/>
      <color indexed="62"/>
      <name val="Times New Roman"/>
      <family val="1"/>
    </font>
    <font>
      <b/>
      <sz val="12"/>
      <color indexed="9"/>
      <name val="Times New Roman"/>
      <family val="1"/>
    </font>
    <font>
      <sz val="12"/>
      <color indexed="9"/>
      <name val="Times New Roman"/>
      <family val="1"/>
    </font>
    <font>
      <sz val="12"/>
      <name val="Symbol"/>
      <family val="1"/>
    </font>
    <font>
      <b/>
      <sz val="10"/>
      <name val="Symbol"/>
      <family val="1"/>
    </font>
    <font>
      <i/>
      <sz val="12"/>
      <name val="Times New Roman"/>
      <family val="1"/>
    </font>
    <font>
      <sz val="8"/>
      <name val="Tahoma"/>
      <family val="2"/>
    </font>
    <font>
      <sz val="8"/>
      <color indexed="12"/>
      <name val="Times New Roman"/>
      <family val="1"/>
    </font>
    <font>
      <b/>
      <sz val="12"/>
      <color indexed="12"/>
      <name val="Times New Roman"/>
      <family val="1"/>
    </font>
    <font>
      <b/>
      <sz val="10"/>
      <name val="Arial Narrow"/>
      <family val="2"/>
    </font>
    <font>
      <b/>
      <sz val="11"/>
      <color indexed="48"/>
      <name val="Arial"/>
      <family val="2"/>
    </font>
    <font>
      <sz val="14"/>
      <name val="Arial"/>
      <family val="2"/>
    </font>
    <font>
      <b/>
      <sz val="13"/>
      <name val="Times New Roman"/>
      <family val="1"/>
    </font>
    <font>
      <sz val="14"/>
      <color indexed="10"/>
      <name val="Arial"/>
      <family val="0"/>
    </font>
    <font>
      <b/>
      <sz val="14"/>
      <color indexed="10"/>
      <name val="Arial"/>
      <family val="2"/>
    </font>
    <font>
      <b/>
      <sz val="12"/>
      <color indexed="10"/>
      <name val="Arial Narrow"/>
      <family val="2"/>
    </font>
    <font>
      <b/>
      <sz val="15"/>
      <color indexed="8"/>
      <name val="Arial"/>
      <family val="2"/>
    </font>
    <font>
      <sz val="11"/>
      <color indexed="10"/>
      <name val="Arial"/>
      <family val="2"/>
    </font>
    <font>
      <b/>
      <sz val="16"/>
      <name val="Arial Narrow"/>
      <family val="2"/>
    </font>
  </fonts>
  <fills count="18">
    <fill>
      <patternFill/>
    </fill>
    <fill>
      <patternFill patternType="gray125"/>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47"/>
        <bgColor indexed="64"/>
      </patternFill>
    </fill>
    <fill>
      <patternFill patternType="solid">
        <fgColor indexed="47"/>
        <bgColor indexed="64"/>
      </patternFill>
    </fill>
    <fill>
      <patternFill patternType="solid">
        <fgColor indexed="42"/>
        <bgColor indexed="64"/>
      </patternFill>
    </fill>
    <fill>
      <patternFill patternType="solid">
        <fgColor indexed="42"/>
        <bgColor indexed="64"/>
      </patternFill>
    </fill>
    <fill>
      <patternFill patternType="solid">
        <fgColor indexed="41"/>
        <bgColor indexed="64"/>
      </patternFill>
    </fill>
    <fill>
      <patternFill patternType="solid">
        <fgColor indexed="41"/>
        <bgColor indexed="64"/>
      </patternFill>
    </fill>
    <fill>
      <patternFill patternType="solid">
        <fgColor indexed="31"/>
        <bgColor indexed="64"/>
      </patternFill>
    </fill>
    <fill>
      <patternFill patternType="solid">
        <fgColor indexed="31"/>
        <bgColor indexed="64"/>
      </patternFill>
    </fill>
    <fill>
      <patternFill patternType="solid">
        <fgColor indexed="26"/>
        <bgColor indexed="64"/>
      </patternFill>
    </fill>
    <fill>
      <patternFill patternType="solid">
        <fgColor indexed="26"/>
        <bgColor indexed="64"/>
      </patternFill>
    </fill>
    <fill>
      <patternFill patternType="solid">
        <fgColor indexed="44"/>
        <bgColor indexed="64"/>
      </patternFill>
    </fill>
    <fill>
      <patternFill patternType="solid">
        <fgColor indexed="62"/>
        <bgColor indexed="64"/>
      </patternFill>
    </fill>
    <fill>
      <patternFill patternType="solid">
        <fgColor indexed="43"/>
        <bgColor indexed="64"/>
      </patternFill>
    </fill>
  </fills>
  <borders count="33">
    <border>
      <left/>
      <right/>
      <top/>
      <bottom/>
      <diagonal/>
    </border>
    <border>
      <left>
        <color indexed="63"/>
      </left>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style="thin"/>
      <top style="thin"/>
      <bottom style="thin"/>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hair"/>
      <right style="thin"/>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108">
    <xf numFmtId="0" fontId="0" fillId="0" borderId="0" xfId="0" applyAlignment="1">
      <alignment/>
    </xf>
    <xf numFmtId="0" fontId="2" fillId="0" borderId="0" xfId="0" applyFont="1" applyAlignment="1">
      <alignment horizontal="center"/>
    </xf>
    <xf numFmtId="0" fontId="3" fillId="2" borderId="0" xfId="0" applyFont="1" applyFill="1" applyBorder="1" applyAlignment="1">
      <alignment horizontal="center" vertical="center"/>
    </xf>
    <xf numFmtId="0" fontId="0" fillId="0" borderId="0" xfId="0" applyFont="1" applyFill="1" applyBorder="1" applyAlignment="1">
      <alignment vertical="center"/>
    </xf>
    <xf numFmtId="0" fontId="0" fillId="3" borderId="0" xfId="0" applyFont="1" applyFill="1" applyBorder="1" applyAlignment="1">
      <alignment vertical="center"/>
    </xf>
    <xf numFmtId="0" fontId="0" fillId="0" borderId="0" xfId="0" applyFont="1" applyFill="1" applyBorder="1" applyAlignment="1">
      <alignment horizontal="centerContinuous" vertical="center"/>
    </xf>
    <xf numFmtId="0" fontId="4" fillId="0" borderId="0" xfId="0" applyFont="1" applyFill="1" applyBorder="1" applyAlignment="1">
      <alignment horizontal="centerContinuous" vertical="center"/>
    </xf>
    <xf numFmtId="0" fontId="0" fillId="0" borderId="0" xfId="0" applyFont="1" applyAlignment="1">
      <alignment vertical="center"/>
    </xf>
    <xf numFmtId="0" fontId="5" fillId="0" borderId="0" xfId="0" applyFont="1" applyFill="1" applyBorder="1" applyAlignment="1">
      <alignment horizontal="right" vertical="center"/>
    </xf>
    <xf numFmtId="0" fontId="0" fillId="3" borderId="0" xfId="0" applyFont="1" applyFill="1" applyAlignment="1">
      <alignment vertical="center"/>
    </xf>
    <xf numFmtId="0" fontId="7" fillId="3" borderId="0" xfId="0" applyFont="1" applyFill="1" applyBorder="1" applyAlignment="1">
      <alignment horizontal="center" vertical="center"/>
    </xf>
    <xf numFmtId="0" fontId="8"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10" fillId="0" borderId="0" xfId="0" applyFont="1" applyFill="1" applyBorder="1" applyAlignment="1">
      <alignment/>
    </xf>
    <xf numFmtId="0" fontId="9" fillId="2" borderId="1" xfId="0" applyFont="1" applyFill="1" applyBorder="1" applyAlignment="1">
      <alignment horizontal="center"/>
    </xf>
    <xf numFmtId="0" fontId="7"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2" xfId="0" applyFont="1" applyFill="1" applyBorder="1" applyAlignment="1">
      <alignment horizontal="center" vertical="center"/>
    </xf>
    <xf numFmtId="0" fontId="7" fillId="0" borderId="0" xfId="0" applyFont="1" applyFill="1" applyBorder="1" applyAlignment="1">
      <alignment vertical="center"/>
    </xf>
    <xf numFmtId="0" fontId="7" fillId="3" borderId="0" xfId="0" applyFont="1" applyFill="1" applyBorder="1" applyAlignment="1">
      <alignment vertical="center"/>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3" fontId="1" fillId="4" borderId="3" xfId="0" applyNumberFormat="1" applyFont="1" applyFill="1" applyBorder="1" applyAlignment="1">
      <alignment horizontal="right" vertical="center"/>
    </xf>
    <xf numFmtId="0" fontId="7" fillId="3" borderId="3" xfId="0" applyFont="1" applyFill="1" applyBorder="1" applyAlignment="1">
      <alignment vertical="center"/>
    </xf>
    <xf numFmtId="0" fontId="0" fillId="0" borderId="3" xfId="0" applyBorder="1" applyAlignment="1">
      <alignment/>
    </xf>
    <xf numFmtId="0" fontId="0" fillId="0" borderId="0" xfId="0" applyBorder="1" applyAlignment="1">
      <alignment/>
    </xf>
    <xf numFmtId="3" fontId="13" fillId="0" borderId="0" xfId="0" applyNumberFormat="1" applyFont="1" applyFill="1" applyBorder="1" applyAlignment="1">
      <alignment horizontal="center" vertical="center"/>
    </xf>
    <xf numFmtId="0" fontId="6" fillId="5" borderId="5" xfId="0" applyFont="1" applyFill="1" applyBorder="1" applyAlignment="1">
      <alignment horizontal="left" vertical="center"/>
    </xf>
    <xf numFmtId="0" fontId="6" fillId="5" borderId="2" xfId="0" applyFont="1" applyFill="1" applyBorder="1" applyAlignment="1">
      <alignment horizontal="left" vertical="center"/>
    </xf>
    <xf numFmtId="0" fontId="7" fillId="3" borderId="0" xfId="0" applyFont="1" applyFill="1" applyBorder="1" applyAlignment="1">
      <alignment horizontal="left" vertical="center"/>
    </xf>
    <xf numFmtId="3" fontId="14" fillId="6" borderId="6" xfId="0" applyNumberFormat="1" applyFont="1" applyFill="1" applyBorder="1" applyAlignment="1">
      <alignment horizontal="center"/>
    </xf>
    <xf numFmtId="3" fontId="6" fillId="0" borderId="0" xfId="0" applyNumberFormat="1" applyFont="1" applyFill="1" applyBorder="1" applyAlignment="1">
      <alignment horizontal="center" vertical="center"/>
    </xf>
    <xf numFmtId="3" fontId="14" fillId="6" borderId="5" xfId="0" applyNumberFormat="1" applyFont="1" applyFill="1" applyBorder="1" applyAlignment="1">
      <alignment horizontal="center"/>
    </xf>
    <xf numFmtId="3" fontId="14" fillId="6" borderId="0" xfId="0" applyNumberFormat="1" applyFont="1" applyFill="1" applyBorder="1" applyAlignment="1">
      <alignment horizontal="center"/>
    </xf>
    <xf numFmtId="3" fontId="14" fillId="6" borderId="2" xfId="0" applyNumberFormat="1" applyFont="1" applyFill="1" applyBorder="1" applyAlignment="1">
      <alignment horizontal="center"/>
    </xf>
    <xf numFmtId="0" fontId="6" fillId="0" borderId="5" xfId="0" applyFont="1" applyFill="1" applyBorder="1" applyAlignment="1">
      <alignment horizontal="left" vertical="center"/>
    </xf>
    <xf numFmtId="0" fontId="6" fillId="0" borderId="2" xfId="0" applyFont="1" applyFill="1" applyBorder="1" applyAlignment="1">
      <alignment horizontal="left" vertical="center"/>
    </xf>
    <xf numFmtId="0" fontId="7" fillId="4" borderId="0" xfId="0" applyFont="1" applyFill="1" applyBorder="1" applyAlignment="1">
      <alignment horizontal="left" vertical="center"/>
    </xf>
    <xf numFmtId="3" fontId="14" fillId="3" borderId="5" xfId="0" applyNumberFormat="1" applyFont="1" applyFill="1" applyBorder="1" applyAlignment="1">
      <alignment horizontal="center"/>
    </xf>
    <xf numFmtId="3" fontId="14" fillId="3" borderId="0" xfId="0" applyNumberFormat="1" applyFont="1" applyFill="1" applyBorder="1" applyAlignment="1">
      <alignment horizontal="center"/>
    </xf>
    <xf numFmtId="3" fontId="14" fillId="3" borderId="2" xfId="0" applyNumberFormat="1" applyFont="1" applyFill="1" applyBorder="1" applyAlignment="1">
      <alignment horizontal="center"/>
    </xf>
    <xf numFmtId="0" fontId="6" fillId="6" borderId="5" xfId="0" applyFont="1" applyFill="1" applyBorder="1" applyAlignment="1">
      <alignment horizontal="left" vertical="center"/>
    </xf>
    <xf numFmtId="3" fontId="15" fillId="0" borderId="0" xfId="0" applyNumberFormat="1" applyFont="1" applyFill="1" applyBorder="1" applyAlignment="1">
      <alignment horizontal="center" vertical="center"/>
    </xf>
    <xf numFmtId="0" fontId="6" fillId="6" borderId="2" xfId="0" applyFont="1" applyFill="1" applyBorder="1" applyAlignment="1">
      <alignment horizontal="left" vertical="center"/>
    </xf>
    <xf numFmtId="0" fontId="7" fillId="0" borderId="0" xfId="0" applyFont="1" applyFill="1" applyBorder="1" applyAlignment="1">
      <alignment horizontal="left" vertical="center"/>
    </xf>
    <xf numFmtId="3" fontId="1" fillId="0" borderId="0" xfId="0" applyNumberFormat="1" applyFont="1" applyFill="1" applyBorder="1" applyAlignment="1">
      <alignment horizontal="center" vertical="center"/>
    </xf>
    <xf numFmtId="0" fontId="6" fillId="0" borderId="0" xfId="0" applyFont="1" applyFill="1" applyBorder="1" applyAlignment="1">
      <alignment horizontal="left" vertical="center"/>
    </xf>
    <xf numFmtId="0" fontId="1" fillId="0" borderId="0" xfId="0" applyFont="1" applyFill="1" applyBorder="1" applyAlignment="1">
      <alignment horizontal="center" vertical="center"/>
    </xf>
    <xf numFmtId="0" fontId="4" fillId="3" borderId="0" xfId="0" applyFont="1" applyFill="1" applyBorder="1" applyAlignment="1">
      <alignment horizontal="left" vertical="center"/>
    </xf>
    <xf numFmtId="3" fontId="0" fillId="0" borderId="0" xfId="0" applyNumberFormat="1" applyAlignment="1">
      <alignment/>
    </xf>
    <xf numFmtId="0" fontId="16" fillId="0" borderId="0" xfId="0" applyFont="1" applyAlignment="1">
      <alignment/>
    </xf>
    <xf numFmtId="0" fontId="16" fillId="0" borderId="0" xfId="0" applyFont="1" applyFill="1" applyAlignment="1">
      <alignment horizontal="left"/>
    </xf>
    <xf numFmtId="3" fontId="14" fillId="0" borderId="2" xfId="0" applyNumberFormat="1" applyFont="1" applyBorder="1" applyAlignment="1">
      <alignment horizontal="center"/>
    </xf>
    <xf numFmtId="0" fontId="0" fillId="3" borderId="0" xfId="0" applyFill="1" applyAlignment="1">
      <alignment/>
    </xf>
    <xf numFmtId="0" fontId="0" fillId="0" borderId="2" xfId="0" applyBorder="1" applyAlignment="1">
      <alignment/>
    </xf>
    <xf numFmtId="0" fontId="9" fillId="3" borderId="0" xfId="0" applyFont="1" applyFill="1" applyBorder="1" applyAlignment="1">
      <alignment horizontal="center"/>
    </xf>
    <xf numFmtId="0" fontId="4" fillId="3" borderId="6" xfId="0" applyFont="1" applyFill="1" applyBorder="1" applyAlignment="1">
      <alignment horizontal="center"/>
    </xf>
    <xf numFmtId="0" fontId="4" fillId="3" borderId="2" xfId="0" applyFont="1" applyFill="1" applyBorder="1" applyAlignment="1">
      <alignment horizontal="center"/>
    </xf>
    <xf numFmtId="0" fontId="0" fillId="0" borderId="4" xfId="0" applyBorder="1" applyAlignment="1">
      <alignment/>
    </xf>
    <xf numFmtId="0" fontId="0" fillId="3" borderId="0" xfId="0" applyFill="1" applyBorder="1" applyAlignment="1">
      <alignment/>
    </xf>
    <xf numFmtId="0" fontId="0" fillId="0" borderId="0" xfId="0" applyFill="1" applyBorder="1" applyAlignment="1">
      <alignment/>
    </xf>
    <xf numFmtId="0" fontId="9" fillId="3" borderId="6" xfId="0" applyFont="1" applyFill="1" applyBorder="1" applyAlignment="1">
      <alignment horizontal="center"/>
    </xf>
    <xf numFmtId="0" fontId="4" fillId="0" borderId="5" xfId="0" applyFont="1" applyFill="1" applyBorder="1" applyAlignment="1">
      <alignment horizontal="center" vertical="center"/>
    </xf>
    <xf numFmtId="0" fontId="4" fillId="3" borderId="0" xfId="0" applyFont="1" applyFill="1" applyBorder="1" applyAlignment="1">
      <alignment horizontal="center"/>
    </xf>
    <xf numFmtId="0" fontId="0" fillId="0" borderId="0" xfId="0" applyFill="1" applyBorder="1" applyAlignment="1">
      <alignment horizontal="center"/>
    </xf>
    <xf numFmtId="0" fontId="8" fillId="0" borderId="0" xfId="0" applyFont="1" applyAlignment="1">
      <alignment horizontal="center"/>
    </xf>
    <xf numFmtId="0" fontId="0" fillId="0" borderId="0" xfId="0" applyAlignment="1">
      <alignment/>
    </xf>
    <xf numFmtId="0" fontId="19" fillId="3" borderId="0" xfId="0" applyFont="1" applyFill="1" applyBorder="1" applyAlignment="1">
      <alignment horizontal="centerContinuous" vertical="center"/>
    </xf>
    <xf numFmtId="0" fontId="19" fillId="3" borderId="0" xfId="0" applyFont="1" applyFill="1" applyAlignment="1">
      <alignment horizontal="centerContinuous" vertical="center"/>
    </xf>
    <xf numFmtId="0" fontId="5" fillId="0" borderId="0" xfId="0" applyFont="1" applyAlignment="1">
      <alignment vertical="center"/>
    </xf>
    <xf numFmtId="0" fontId="7" fillId="0" borderId="0" xfId="0" applyFont="1" applyFill="1" applyBorder="1" applyAlignment="1">
      <alignment vertical="center" wrapText="1"/>
    </xf>
    <xf numFmtId="0" fontId="20" fillId="3" borderId="0" xfId="0" applyFont="1" applyFill="1" applyBorder="1" applyAlignment="1">
      <alignment horizontal="center" vertical="center"/>
    </xf>
    <xf numFmtId="0" fontId="20" fillId="0" borderId="0" xfId="0" applyFont="1" applyAlignment="1">
      <alignment/>
    </xf>
    <xf numFmtId="0" fontId="20" fillId="0" borderId="6" xfId="0" applyFont="1" applyFill="1" applyBorder="1" applyAlignment="1">
      <alignment horizontal="center" vertical="center" wrapText="1"/>
    </xf>
    <xf numFmtId="0" fontId="5" fillId="0" borderId="4" xfId="0" applyFont="1" applyFill="1" applyBorder="1" applyAlignment="1">
      <alignment vertical="center"/>
    </xf>
    <xf numFmtId="0" fontId="5" fillId="0" borderId="4" xfId="0" applyFont="1" applyFill="1" applyBorder="1" applyAlignment="1">
      <alignment horizontal="centerContinuous" vertical="center"/>
    </xf>
    <xf numFmtId="0" fontId="5" fillId="3" borderId="0" xfId="0" applyFont="1" applyFill="1" applyBorder="1" applyAlignment="1">
      <alignment vertical="center"/>
    </xf>
    <xf numFmtId="0" fontId="5" fillId="0" borderId="4" xfId="0" applyFont="1" applyFill="1" applyBorder="1" applyAlignment="1">
      <alignment horizontal="center" vertical="center" wrapText="1"/>
    </xf>
    <xf numFmtId="0" fontId="5" fillId="0" borderId="7" xfId="0" applyFont="1" applyFill="1" applyBorder="1" applyAlignment="1">
      <alignment horizontal="center" vertical="center" wrapText="1"/>
    </xf>
    <xf numFmtId="3" fontId="2" fillId="4" borderId="4" xfId="0" applyNumberFormat="1" applyFont="1" applyFill="1" applyBorder="1" applyAlignment="1">
      <alignment horizontal="right" vertical="center"/>
    </xf>
    <xf numFmtId="0" fontId="22" fillId="3" borderId="6" xfId="0" applyFont="1" applyFill="1" applyBorder="1" applyAlignment="1">
      <alignment horizontal="left" vertical="center"/>
    </xf>
    <xf numFmtId="0" fontId="23" fillId="0" borderId="0" xfId="0" applyFont="1" applyAlignment="1">
      <alignment/>
    </xf>
    <xf numFmtId="0" fontId="23" fillId="6" borderId="0" xfId="0" applyFont="1" applyFill="1" applyBorder="1" applyAlignment="1">
      <alignment horizontal="left" vertical="center"/>
    </xf>
    <xf numFmtId="0" fontId="23" fillId="6" borderId="2" xfId="0" applyFont="1" applyFill="1" applyBorder="1" applyAlignment="1">
      <alignment horizontal="left" vertical="center"/>
    </xf>
    <xf numFmtId="0" fontId="23" fillId="3" borderId="0" xfId="0" applyFont="1" applyFill="1" applyBorder="1" applyAlignment="1">
      <alignment horizontal="left" vertical="center"/>
    </xf>
    <xf numFmtId="0" fontId="23" fillId="0" borderId="5" xfId="0" applyFont="1" applyFill="1" applyBorder="1" applyAlignment="1">
      <alignment horizontal="left" vertical="center"/>
    </xf>
    <xf numFmtId="0" fontId="23" fillId="0" borderId="0" xfId="0" applyFont="1" applyFill="1" applyBorder="1" applyAlignment="1">
      <alignment horizontal="left" vertical="center"/>
    </xf>
    <xf numFmtId="0" fontId="23" fillId="0" borderId="2" xfId="0" applyFont="1" applyFill="1" applyBorder="1" applyAlignment="1">
      <alignment horizontal="left" vertical="center"/>
    </xf>
    <xf numFmtId="0" fontId="23" fillId="4" borderId="0" xfId="0" applyFont="1" applyFill="1" applyBorder="1" applyAlignment="1">
      <alignment horizontal="left" vertical="center"/>
    </xf>
    <xf numFmtId="0" fontId="22" fillId="0" borderId="2" xfId="0" applyFont="1" applyFill="1" applyBorder="1" applyAlignment="1">
      <alignment horizontal="right" vertical="center"/>
    </xf>
    <xf numFmtId="3" fontId="23" fillId="0" borderId="0" xfId="0" applyNumberFormat="1" applyFont="1" applyAlignment="1">
      <alignment/>
    </xf>
    <xf numFmtId="0" fontId="23" fillId="6" borderId="2" xfId="0" applyFont="1" applyFill="1" applyBorder="1" applyAlignment="1">
      <alignment horizontal="right" vertical="center"/>
    </xf>
    <xf numFmtId="0" fontId="23" fillId="3" borderId="5" xfId="0" applyFont="1" applyFill="1" applyBorder="1" applyAlignment="1">
      <alignment horizontal="left" vertical="center"/>
    </xf>
    <xf numFmtId="0" fontId="23" fillId="0" borderId="0" xfId="0" applyFont="1" applyFill="1" applyAlignment="1">
      <alignment/>
    </xf>
    <xf numFmtId="0" fontId="23" fillId="0" borderId="0" xfId="0" applyFont="1" applyBorder="1" applyAlignment="1">
      <alignment/>
    </xf>
    <xf numFmtId="0" fontId="23" fillId="0" borderId="2" xfId="0" applyFont="1" applyFill="1" applyBorder="1" applyAlignment="1">
      <alignment horizontal="right" vertical="center"/>
    </xf>
    <xf numFmtId="0" fontId="5" fillId="0" borderId="0" xfId="0" applyFont="1" applyAlignment="1">
      <alignment/>
    </xf>
    <xf numFmtId="0" fontId="25" fillId="0" borderId="0" xfId="0" applyFont="1" applyAlignment="1">
      <alignment/>
    </xf>
    <xf numFmtId="0" fontId="25" fillId="0" borderId="0" xfId="0" applyFont="1" applyFill="1" applyAlignment="1">
      <alignment horizontal="left"/>
    </xf>
    <xf numFmtId="3" fontId="19" fillId="0" borderId="0" xfId="0" applyNumberFormat="1" applyFont="1" applyAlignment="1">
      <alignment/>
    </xf>
    <xf numFmtId="0" fontId="19" fillId="0" borderId="0" xfId="0" applyFont="1" applyAlignment="1">
      <alignment/>
    </xf>
    <xf numFmtId="0" fontId="7" fillId="3" borderId="4" xfId="0" applyFont="1" applyFill="1" applyBorder="1" applyAlignment="1">
      <alignment vertical="center"/>
    </xf>
    <xf numFmtId="0" fontId="22" fillId="0" borderId="5" xfId="0" applyFont="1" applyFill="1" applyBorder="1" applyAlignment="1">
      <alignment horizontal="left" vertical="center"/>
    </xf>
    <xf numFmtId="0" fontId="23" fillId="7" borderId="5" xfId="0" applyFont="1" applyFill="1" applyBorder="1" applyAlignment="1">
      <alignment horizontal="left" vertical="center"/>
    </xf>
    <xf numFmtId="0" fontId="23" fillId="8" borderId="0" xfId="0" applyFont="1" applyFill="1" applyBorder="1" applyAlignment="1">
      <alignment horizontal="left" vertical="center"/>
    </xf>
    <xf numFmtId="0" fontId="23" fillId="8" borderId="2" xfId="0" applyFont="1" applyFill="1" applyBorder="1" applyAlignment="1">
      <alignment horizontal="left" vertical="center"/>
    </xf>
    <xf numFmtId="0" fontId="23" fillId="8" borderId="5" xfId="0" applyFont="1" applyFill="1" applyBorder="1" applyAlignment="1">
      <alignment horizontal="left" vertical="center"/>
    </xf>
    <xf numFmtId="0" fontId="23" fillId="8" borderId="2" xfId="0" applyFont="1" applyFill="1" applyBorder="1" applyAlignment="1">
      <alignment horizontal="right" vertical="center"/>
    </xf>
    <xf numFmtId="0" fontId="23" fillId="8" borderId="8" xfId="0" applyFont="1" applyFill="1" applyBorder="1" applyAlignment="1">
      <alignment horizontal="left" vertical="center"/>
    </xf>
    <xf numFmtId="0" fontId="23" fillId="8" borderId="3" xfId="0" applyFont="1" applyFill="1" applyBorder="1" applyAlignment="1">
      <alignment horizontal="left" vertical="center"/>
    </xf>
    <xf numFmtId="0" fontId="23" fillId="8" borderId="9" xfId="0" applyFont="1" applyFill="1" applyBorder="1" applyAlignment="1">
      <alignment horizontal="right" vertical="center"/>
    </xf>
    <xf numFmtId="4" fontId="0" fillId="0" borderId="0" xfId="0" applyNumberFormat="1" applyAlignment="1">
      <alignment/>
    </xf>
    <xf numFmtId="0" fontId="0" fillId="0" borderId="0" xfId="0" applyFont="1" applyFill="1" applyAlignment="1">
      <alignment horizontal="center"/>
    </xf>
    <xf numFmtId="0" fontId="4" fillId="0" borderId="3" xfId="0" applyFont="1" applyFill="1" applyBorder="1" applyAlignment="1">
      <alignment horizontal="centerContinuous" vertical="center"/>
    </xf>
    <xf numFmtId="0" fontId="0" fillId="0" borderId="3" xfId="0" applyFont="1" applyFill="1" applyBorder="1" applyAlignment="1">
      <alignment horizontal="centerContinuous" vertical="center"/>
    </xf>
    <xf numFmtId="0" fontId="5" fillId="0" borderId="3" xfId="0" applyFont="1" applyFill="1" applyBorder="1" applyAlignment="1">
      <alignment horizontal="center" vertical="center" wrapText="1"/>
    </xf>
    <xf numFmtId="3" fontId="2" fillId="4" borderId="3" xfId="0" applyNumberFormat="1" applyFont="1" applyFill="1" applyBorder="1" applyAlignment="1">
      <alignment horizontal="right" vertical="center"/>
    </xf>
    <xf numFmtId="2" fontId="26" fillId="0" borderId="0" xfId="20" applyNumberFormat="1" applyFont="1" applyFill="1" applyBorder="1" applyAlignment="1">
      <alignment horizontal="center" vertical="center"/>
    </xf>
    <xf numFmtId="2" fontId="0" fillId="0" borderId="0" xfId="0" applyNumberFormat="1" applyAlignment="1">
      <alignment horizontal="center"/>
    </xf>
    <xf numFmtId="200" fontId="0" fillId="0" borderId="0" xfId="0" applyNumberFormat="1" applyAlignment="1">
      <alignment/>
    </xf>
    <xf numFmtId="200" fontId="0" fillId="0" borderId="0" xfId="0" applyNumberFormat="1" applyAlignment="1">
      <alignment horizontal="center"/>
    </xf>
    <xf numFmtId="172" fontId="28" fillId="0" borderId="2" xfId="20" applyNumberFormat="1" applyFont="1" applyFill="1" applyBorder="1" applyAlignment="1">
      <alignment horizontal="center" vertical="center"/>
    </xf>
    <xf numFmtId="3" fontId="27" fillId="0" borderId="0" xfId="0" applyNumberFormat="1" applyFont="1" applyFill="1" applyBorder="1" applyAlignment="1">
      <alignment horizontal="center" vertical="center"/>
    </xf>
    <xf numFmtId="3" fontId="29" fillId="0" borderId="0" xfId="0" applyNumberFormat="1" applyFont="1" applyFill="1" applyBorder="1" applyAlignment="1">
      <alignment horizontal="center" vertical="center"/>
    </xf>
    <xf numFmtId="172" fontId="27" fillId="8" borderId="0" xfId="0" applyNumberFormat="1" applyFont="1" applyFill="1" applyBorder="1" applyAlignment="1">
      <alignment horizontal="center" vertical="center"/>
    </xf>
    <xf numFmtId="172" fontId="28" fillId="8" borderId="0" xfId="0" applyNumberFormat="1" applyFont="1" applyFill="1" applyBorder="1" applyAlignment="1">
      <alignment horizontal="center" vertical="center"/>
    </xf>
    <xf numFmtId="172" fontId="27" fillId="0" borderId="0" xfId="0" applyNumberFormat="1" applyFont="1" applyFill="1" applyBorder="1" applyAlignment="1">
      <alignment horizontal="center" vertical="center"/>
    </xf>
    <xf numFmtId="172" fontId="28" fillId="0" borderId="0" xfId="0" applyNumberFormat="1" applyFont="1" applyFill="1" applyBorder="1" applyAlignment="1">
      <alignment horizontal="center" vertical="center"/>
    </xf>
    <xf numFmtId="172" fontId="27" fillId="0" borderId="2" xfId="0" applyNumberFormat="1" applyFont="1" applyFill="1" applyBorder="1" applyAlignment="1">
      <alignment horizontal="center"/>
    </xf>
    <xf numFmtId="172" fontId="28" fillId="8" borderId="3" xfId="0" applyNumberFormat="1" applyFont="1" applyFill="1" applyBorder="1" applyAlignment="1">
      <alignment horizontal="center" vertical="center"/>
    </xf>
    <xf numFmtId="172" fontId="28" fillId="0" borderId="5" xfId="0" applyNumberFormat="1" applyFont="1" applyFill="1" applyBorder="1" applyAlignment="1">
      <alignment horizontal="center" vertical="center"/>
    </xf>
    <xf numFmtId="200" fontId="30" fillId="0" borderId="2" xfId="20" applyNumberFormat="1" applyFont="1" applyFill="1" applyBorder="1" applyAlignment="1">
      <alignment horizontal="center" vertical="center"/>
    </xf>
    <xf numFmtId="3" fontId="14" fillId="6" borderId="6" xfId="0" applyNumberFormat="1" applyFont="1" applyFill="1" applyBorder="1" applyAlignment="1">
      <alignment horizontal="center" vertical="center"/>
    </xf>
    <xf numFmtId="3" fontId="14" fillId="0" borderId="0" xfId="0" applyNumberFormat="1" applyFont="1" applyFill="1" applyBorder="1" applyAlignment="1">
      <alignment horizontal="center" vertical="center"/>
    </xf>
    <xf numFmtId="3" fontId="14" fillId="6" borderId="0" xfId="0" applyNumberFormat="1" applyFont="1" applyFill="1" applyBorder="1" applyAlignment="1">
      <alignment horizontal="center" vertical="center"/>
    </xf>
    <xf numFmtId="3" fontId="14" fillId="0" borderId="0" xfId="0" applyNumberFormat="1" applyFont="1" applyFill="1" applyBorder="1" applyAlignment="1">
      <alignment horizontal="center"/>
    </xf>
    <xf numFmtId="3" fontId="32" fillId="0" borderId="0" xfId="0" applyNumberFormat="1" applyFont="1" applyFill="1" applyBorder="1" applyAlignment="1">
      <alignment horizontal="center" vertical="center"/>
    </xf>
    <xf numFmtId="3" fontId="14" fillId="0" borderId="2" xfId="0" applyNumberFormat="1" applyFont="1" applyFill="1" applyBorder="1" applyAlignment="1">
      <alignment horizontal="center" vertical="center"/>
    </xf>
    <xf numFmtId="3" fontId="14" fillId="0" borderId="0" xfId="0" applyNumberFormat="1" applyFont="1" applyBorder="1" applyAlignment="1">
      <alignment horizontal="center"/>
    </xf>
    <xf numFmtId="3" fontId="14" fillId="0" borderId="6" xfId="0" applyNumberFormat="1" applyFont="1" applyFill="1" applyBorder="1" applyAlignment="1">
      <alignment horizontal="center" vertical="center"/>
    </xf>
    <xf numFmtId="170" fontId="0" fillId="0" borderId="0" xfId="0" applyNumberFormat="1" applyAlignment="1">
      <alignment/>
    </xf>
    <xf numFmtId="0" fontId="0" fillId="0" borderId="0" xfId="0" applyAlignment="1">
      <alignment horizontal="center"/>
    </xf>
    <xf numFmtId="0" fontId="0" fillId="0" borderId="0" xfId="0" applyAlignment="1">
      <alignment horizontal="left"/>
    </xf>
    <xf numFmtId="200" fontId="30" fillId="8" borderId="2" xfId="20" applyNumberFormat="1" applyFont="1" applyFill="1" applyBorder="1" applyAlignment="1">
      <alignment horizontal="center" vertical="center"/>
    </xf>
    <xf numFmtId="0" fontId="22" fillId="0" borderId="6" xfId="0" applyFont="1" applyFill="1" applyBorder="1" applyAlignment="1">
      <alignment horizontal="left" vertical="center"/>
    </xf>
    <xf numFmtId="0" fontId="9" fillId="6" borderId="4" xfId="0" applyFont="1" applyFill="1" applyBorder="1" applyAlignment="1">
      <alignment horizontal="center" vertical="center"/>
    </xf>
    <xf numFmtId="0" fontId="9" fillId="6" borderId="1" xfId="0" applyFont="1" applyFill="1" applyBorder="1" applyAlignment="1">
      <alignment horizontal="center" vertical="center"/>
    </xf>
    <xf numFmtId="0" fontId="4" fillId="6" borderId="10" xfId="0" applyFont="1" applyFill="1" applyBorder="1" applyAlignment="1">
      <alignment horizontal="center" vertical="center"/>
    </xf>
    <xf numFmtId="0" fontId="4" fillId="6" borderId="11" xfId="0" applyFont="1" applyFill="1" applyBorder="1" applyAlignment="1">
      <alignment horizontal="center" vertical="center"/>
    </xf>
    <xf numFmtId="0" fontId="4" fillId="6" borderId="12" xfId="0" applyFont="1" applyFill="1" applyBorder="1" applyAlignment="1">
      <alignment horizontal="center"/>
    </xf>
    <xf numFmtId="0" fontId="4" fillId="6" borderId="10" xfId="0" applyFont="1" applyFill="1" applyBorder="1" applyAlignment="1">
      <alignment horizontal="center"/>
    </xf>
    <xf numFmtId="0" fontId="4" fillId="6" borderId="11" xfId="0" applyFont="1" applyFill="1" applyBorder="1" applyAlignment="1">
      <alignment horizontal="center"/>
    </xf>
    <xf numFmtId="0" fontId="12" fillId="0" borderId="2" xfId="0" applyFont="1" applyFill="1" applyBorder="1" applyAlignment="1">
      <alignment horizontal="center" vertical="center"/>
    </xf>
    <xf numFmtId="0" fontId="4" fillId="6" borderId="11" xfId="0" applyFont="1" applyFill="1" applyBorder="1" applyAlignment="1">
      <alignment horizontal="center" wrapText="1"/>
    </xf>
    <xf numFmtId="0" fontId="0" fillId="0" borderId="0" xfId="0" applyFill="1" applyAlignment="1">
      <alignment/>
    </xf>
    <xf numFmtId="0" fontId="4" fillId="6" borderId="13" xfId="0" applyFont="1" applyFill="1" applyBorder="1" applyAlignment="1">
      <alignment horizontal="center" vertical="center"/>
    </xf>
    <xf numFmtId="0" fontId="4" fillId="6" borderId="12" xfId="0" applyFont="1" applyFill="1" applyBorder="1" applyAlignment="1">
      <alignment horizontal="center" vertical="center"/>
    </xf>
    <xf numFmtId="0" fontId="20" fillId="6" borderId="5" xfId="0" applyFont="1" applyFill="1" applyBorder="1" applyAlignment="1">
      <alignment horizontal="center" vertical="center"/>
    </xf>
    <xf numFmtId="0" fontId="20" fillId="6" borderId="8" xfId="0" applyFont="1" applyFill="1" applyBorder="1" applyAlignment="1">
      <alignment horizontal="center" vertical="center"/>
    </xf>
    <xf numFmtId="0" fontId="23" fillId="9" borderId="5" xfId="0" applyFont="1" applyFill="1" applyBorder="1" applyAlignment="1">
      <alignment horizontal="left" vertical="center"/>
    </xf>
    <xf numFmtId="0" fontId="23" fillId="10" borderId="0" xfId="0" applyFont="1" applyFill="1" applyBorder="1" applyAlignment="1">
      <alignment horizontal="left" vertical="center"/>
    </xf>
    <xf numFmtId="0" fontId="23" fillId="10" borderId="2" xfId="0" applyFont="1" applyFill="1" applyBorder="1" applyAlignment="1">
      <alignment horizontal="left" vertical="center"/>
    </xf>
    <xf numFmtId="0" fontId="23" fillId="10" borderId="5" xfId="0" applyFont="1" applyFill="1" applyBorder="1" applyAlignment="1">
      <alignment horizontal="left" vertical="center"/>
    </xf>
    <xf numFmtId="0" fontId="23" fillId="10" borderId="2" xfId="0" applyFont="1" applyFill="1" applyBorder="1" applyAlignment="1">
      <alignment horizontal="right" vertical="center"/>
    </xf>
    <xf numFmtId="0" fontId="23" fillId="10" borderId="8" xfId="0" applyFont="1" applyFill="1" applyBorder="1" applyAlignment="1">
      <alignment horizontal="left" vertical="center"/>
    </xf>
    <xf numFmtId="0" fontId="23" fillId="10" borderId="3" xfId="0" applyFont="1" applyFill="1" applyBorder="1" applyAlignment="1">
      <alignment horizontal="left" vertical="center"/>
    </xf>
    <xf numFmtId="0" fontId="23" fillId="10" borderId="9" xfId="0" applyFont="1" applyFill="1" applyBorder="1" applyAlignment="1">
      <alignment horizontal="right" vertical="center"/>
    </xf>
    <xf numFmtId="172" fontId="27" fillId="10" borderId="0" xfId="0" applyNumberFormat="1" applyFont="1" applyFill="1" applyBorder="1" applyAlignment="1">
      <alignment horizontal="center" vertical="center"/>
    </xf>
    <xf numFmtId="172" fontId="28" fillId="10" borderId="0" xfId="0" applyNumberFormat="1" applyFont="1" applyFill="1" applyBorder="1" applyAlignment="1">
      <alignment horizontal="center" vertical="center"/>
    </xf>
    <xf numFmtId="172" fontId="27" fillId="10" borderId="2" xfId="0" applyNumberFormat="1" applyFont="1" applyFill="1" applyBorder="1" applyAlignment="1">
      <alignment horizontal="center"/>
    </xf>
    <xf numFmtId="172" fontId="28" fillId="10" borderId="3" xfId="0" applyNumberFormat="1" applyFont="1" applyFill="1" applyBorder="1" applyAlignment="1">
      <alignment horizontal="center" vertical="center"/>
    </xf>
    <xf numFmtId="172" fontId="27" fillId="10" borderId="9" xfId="0" applyNumberFormat="1" applyFont="1" applyFill="1" applyBorder="1" applyAlignment="1">
      <alignment horizontal="center"/>
    </xf>
    <xf numFmtId="0" fontId="12" fillId="0" borderId="2" xfId="0" applyFont="1" applyFill="1" applyBorder="1" applyAlignment="1">
      <alignment horizontal="left" vertical="center"/>
    </xf>
    <xf numFmtId="3" fontId="0" fillId="0" borderId="0" xfId="0" applyNumberFormat="1" applyFill="1" applyAlignment="1">
      <alignment/>
    </xf>
    <xf numFmtId="172" fontId="28" fillId="10" borderId="2" xfId="20" applyNumberFormat="1" applyFont="1" applyFill="1" applyBorder="1" applyAlignment="1">
      <alignment horizontal="center" vertical="center"/>
    </xf>
    <xf numFmtId="172" fontId="28" fillId="10" borderId="9" xfId="20" applyNumberFormat="1" applyFont="1" applyFill="1" applyBorder="1" applyAlignment="1">
      <alignment horizontal="center" vertical="center"/>
    </xf>
    <xf numFmtId="2" fontId="0" fillId="0" borderId="0" xfId="0" applyNumberFormat="1" applyAlignment="1">
      <alignment/>
    </xf>
    <xf numFmtId="2" fontId="23" fillId="0" borderId="0" xfId="0" applyNumberFormat="1" applyFont="1" applyAlignment="1">
      <alignment/>
    </xf>
    <xf numFmtId="200" fontId="30" fillId="8" borderId="9" xfId="20" applyNumberFormat="1" applyFont="1" applyFill="1" applyBorder="1" applyAlignment="1">
      <alignment horizontal="center" vertical="center"/>
    </xf>
    <xf numFmtId="200" fontId="28" fillId="0" borderId="2" xfId="20" applyNumberFormat="1" applyFont="1" applyFill="1" applyBorder="1" applyAlignment="1">
      <alignment horizontal="center" vertical="center"/>
    </xf>
    <xf numFmtId="37" fontId="31" fillId="0" borderId="0" xfId="0" applyNumberFormat="1" applyFont="1" applyAlignment="1">
      <alignment/>
    </xf>
    <xf numFmtId="200" fontId="28" fillId="10" borderId="2" xfId="20" applyNumberFormat="1" applyFont="1" applyFill="1" applyBorder="1" applyAlignment="1">
      <alignment horizontal="center" vertical="center"/>
    </xf>
    <xf numFmtId="200" fontId="28" fillId="10" borderId="9" xfId="20" applyNumberFormat="1" applyFont="1" applyFill="1" applyBorder="1" applyAlignment="1">
      <alignment horizontal="center" vertical="center"/>
    </xf>
    <xf numFmtId="0" fontId="0" fillId="0" borderId="0" xfId="0" applyFill="1" applyAlignment="1">
      <alignment/>
    </xf>
    <xf numFmtId="3" fontId="1" fillId="4" borderId="4" xfId="0" applyNumberFormat="1" applyFont="1" applyFill="1" applyBorder="1" applyAlignment="1">
      <alignment horizontal="right" vertical="center"/>
    </xf>
    <xf numFmtId="0" fontId="36" fillId="0" borderId="0" xfId="0" applyFont="1" applyAlignment="1">
      <alignment/>
    </xf>
    <xf numFmtId="3" fontId="37" fillId="3" borderId="5" xfId="20" applyNumberFormat="1" applyFont="1" applyFill="1" applyBorder="1" applyAlignment="1">
      <alignment horizontal="center"/>
    </xf>
    <xf numFmtId="0" fontId="23" fillId="0" borderId="0" xfId="0" applyFont="1" applyFill="1" applyBorder="1" applyAlignment="1">
      <alignment/>
    </xf>
    <xf numFmtId="172" fontId="28" fillId="0" borderId="0" xfId="20" applyNumberFormat="1" applyFont="1" applyFill="1" applyBorder="1" applyAlignment="1">
      <alignment horizontal="center" vertical="center"/>
    </xf>
    <xf numFmtId="0" fontId="23" fillId="0" borderId="0" xfId="0" applyFont="1" applyFill="1" applyBorder="1" applyAlignment="1">
      <alignment horizontal="right" vertical="center"/>
    </xf>
    <xf numFmtId="3" fontId="28" fillId="0" borderId="2" xfId="20" applyNumberFormat="1" applyFont="1" applyFill="1" applyBorder="1" applyAlignment="1">
      <alignment horizontal="center" vertical="center"/>
    </xf>
    <xf numFmtId="0" fontId="20" fillId="0" borderId="5" xfId="0" applyFont="1" applyFill="1" applyBorder="1" applyAlignment="1">
      <alignment horizontal="center" vertical="center" wrapText="1"/>
    </xf>
    <xf numFmtId="4" fontId="28" fillId="0" borderId="0" xfId="0" applyNumberFormat="1" applyFont="1" applyFill="1" applyBorder="1" applyAlignment="1">
      <alignment horizontal="center" vertical="center"/>
    </xf>
    <xf numFmtId="3" fontId="28" fillId="0" borderId="5" xfId="0" applyNumberFormat="1" applyFont="1" applyFill="1" applyBorder="1" applyAlignment="1">
      <alignment horizontal="center" vertical="center"/>
    </xf>
    <xf numFmtId="0" fontId="39" fillId="0" borderId="2" xfId="0" applyFont="1" applyFill="1" applyBorder="1" applyAlignment="1">
      <alignment horizontal="left" vertical="center"/>
    </xf>
    <xf numFmtId="0" fontId="5" fillId="3" borderId="0" xfId="0" applyFont="1" applyFill="1" applyBorder="1" applyAlignment="1">
      <alignment horizontal="left" vertical="center"/>
    </xf>
    <xf numFmtId="0" fontId="5" fillId="0" borderId="5" xfId="0" applyFont="1" applyFill="1" applyBorder="1" applyAlignment="1">
      <alignment horizontal="left" vertical="center"/>
    </xf>
    <xf numFmtId="0" fontId="5" fillId="0" borderId="2" xfId="0" applyFont="1" applyFill="1" applyBorder="1" applyAlignment="1">
      <alignment horizontal="left" vertical="center"/>
    </xf>
    <xf numFmtId="0" fontId="5" fillId="4" borderId="0" xfId="0" applyFont="1" applyFill="1" applyBorder="1" applyAlignment="1">
      <alignment horizontal="left" vertical="center"/>
    </xf>
    <xf numFmtId="0" fontId="5" fillId="0" borderId="0" xfId="0" applyFont="1" applyFill="1" applyBorder="1" applyAlignment="1">
      <alignment horizontal="left" vertical="center"/>
    </xf>
    <xf numFmtId="0" fontId="2" fillId="0" borderId="0" xfId="0" applyFont="1" applyFill="1" applyBorder="1" applyAlignment="1">
      <alignment horizontal="left" vertical="center"/>
    </xf>
    <xf numFmtId="200" fontId="27" fillId="10" borderId="2" xfId="20" applyNumberFormat="1" applyFont="1" applyFill="1" applyBorder="1" applyAlignment="1">
      <alignment horizontal="center" vertical="center"/>
    </xf>
    <xf numFmtId="200" fontId="27" fillId="0" borderId="2" xfId="20" applyNumberFormat="1" applyFont="1" applyFill="1" applyBorder="1" applyAlignment="1">
      <alignment horizontal="center" vertical="center"/>
    </xf>
    <xf numFmtId="0" fontId="5" fillId="11" borderId="2" xfId="0" applyFont="1" applyFill="1" applyBorder="1" applyAlignment="1">
      <alignment horizontal="left" vertical="center"/>
    </xf>
    <xf numFmtId="0" fontId="5" fillId="11" borderId="5" xfId="0" applyFont="1" applyFill="1" applyBorder="1" applyAlignment="1">
      <alignment horizontal="left" vertical="center"/>
    </xf>
    <xf numFmtId="0" fontId="5" fillId="12" borderId="5" xfId="0" applyFont="1" applyFill="1" applyBorder="1" applyAlignment="1">
      <alignment horizontal="left" vertical="center"/>
    </xf>
    <xf numFmtId="0" fontId="5" fillId="12" borderId="2" xfId="0" applyFont="1" applyFill="1" applyBorder="1" applyAlignment="1">
      <alignment horizontal="left" vertical="center"/>
    </xf>
    <xf numFmtId="0" fontId="5" fillId="12" borderId="8" xfId="0" applyFont="1" applyFill="1" applyBorder="1" applyAlignment="1">
      <alignment horizontal="left" vertical="center"/>
    </xf>
    <xf numFmtId="0" fontId="5" fillId="12" borderId="9" xfId="0" applyFont="1" applyFill="1" applyBorder="1" applyAlignment="1">
      <alignment horizontal="left" vertical="center"/>
    </xf>
    <xf numFmtId="0" fontId="23" fillId="12" borderId="0" xfId="0" applyFont="1" applyFill="1" applyBorder="1" applyAlignment="1">
      <alignment horizontal="left" vertical="center"/>
    </xf>
    <xf numFmtId="0" fontId="23" fillId="12" borderId="5" xfId="0" applyFont="1" applyFill="1" applyBorder="1" applyAlignment="1">
      <alignment horizontal="left" vertical="center"/>
    </xf>
    <xf numFmtId="0" fontId="23" fillId="12" borderId="2" xfId="0" applyFont="1" applyFill="1" applyBorder="1" applyAlignment="1">
      <alignment horizontal="left" vertical="center"/>
    </xf>
    <xf numFmtId="3" fontId="28" fillId="12" borderId="2" xfId="20" applyNumberFormat="1" applyFont="1" applyFill="1" applyBorder="1" applyAlignment="1">
      <alignment horizontal="center" vertical="center"/>
    </xf>
    <xf numFmtId="172" fontId="28" fillId="12" borderId="2" xfId="20" applyNumberFormat="1" applyFont="1" applyFill="1" applyBorder="1" applyAlignment="1">
      <alignment horizontal="center" vertical="center"/>
    </xf>
    <xf numFmtId="172" fontId="28" fillId="12" borderId="9" xfId="20" applyNumberFormat="1" applyFont="1" applyFill="1" applyBorder="1" applyAlignment="1">
      <alignment horizontal="center" vertical="center"/>
    </xf>
    <xf numFmtId="0" fontId="23" fillId="12" borderId="9" xfId="0" applyFont="1" applyFill="1" applyBorder="1" applyAlignment="1">
      <alignment horizontal="right" vertical="center"/>
    </xf>
    <xf numFmtId="0" fontId="23" fillId="12" borderId="3" xfId="0" applyFont="1" applyFill="1" applyBorder="1" applyAlignment="1">
      <alignment horizontal="left" vertical="center"/>
    </xf>
    <xf numFmtId="0" fontId="23" fillId="12" borderId="8" xfId="0" applyFont="1" applyFill="1" applyBorder="1" applyAlignment="1">
      <alignment horizontal="left" vertical="center"/>
    </xf>
    <xf numFmtId="0" fontId="23" fillId="13" borderId="5" xfId="0" applyFont="1" applyFill="1" applyBorder="1" applyAlignment="1">
      <alignment horizontal="left" vertical="center"/>
    </xf>
    <xf numFmtId="0" fontId="23" fillId="13" borderId="0" xfId="0" applyFont="1" applyFill="1" applyBorder="1" applyAlignment="1">
      <alignment horizontal="left" vertical="center"/>
    </xf>
    <xf numFmtId="0" fontId="23" fillId="13" borderId="2" xfId="0" applyFont="1" applyFill="1" applyBorder="1" applyAlignment="1">
      <alignment horizontal="left" vertical="center"/>
    </xf>
    <xf numFmtId="200" fontId="28" fillId="2" borderId="2" xfId="20" applyNumberFormat="1" applyFont="1" applyFill="1" applyBorder="1" applyAlignment="1">
      <alignment horizontal="center" vertical="center"/>
    </xf>
    <xf numFmtId="0" fontId="23" fillId="2" borderId="5" xfId="0" applyFont="1" applyFill="1" applyBorder="1" applyAlignment="1">
      <alignment horizontal="left" vertical="center"/>
    </xf>
    <xf numFmtId="0" fontId="23" fillId="2" borderId="0" xfId="0" applyFont="1" applyFill="1" applyBorder="1" applyAlignment="1">
      <alignment horizontal="left" vertical="center"/>
    </xf>
    <xf numFmtId="0" fontId="23" fillId="2" borderId="2" xfId="0" applyFont="1" applyFill="1" applyBorder="1" applyAlignment="1">
      <alignment horizontal="left" vertical="center"/>
    </xf>
    <xf numFmtId="0" fontId="23" fillId="2" borderId="2" xfId="0" applyFont="1" applyFill="1" applyBorder="1" applyAlignment="1">
      <alignment horizontal="right" vertical="center"/>
    </xf>
    <xf numFmtId="200" fontId="28" fillId="2" borderId="9" xfId="20" applyNumberFormat="1" applyFont="1" applyFill="1" applyBorder="1" applyAlignment="1">
      <alignment horizontal="center" vertical="center"/>
    </xf>
    <xf numFmtId="0" fontId="23" fillId="2" borderId="8" xfId="0" applyFont="1" applyFill="1" applyBorder="1" applyAlignment="1">
      <alignment horizontal="left" vertical="center"/>
    </xf>
    <xf numFmtId="0" fontId="23" fillId="2" borderId="3" xfId="0" applyFont="1" applyFill="1" applyBorder="1" applyAlignment="1">
      <alignment horizontal="left" vertical="center"/>
    </xf>
    <xf numFmtId="0" fontId="23" fillId="2" borderId="9" xfId="0" applyFont="1" applyFill="1" applyBorder="1" applyAlignment="1">
      <alignment horizontal="right" vertical="center"/>
    </xf>
    <xf numFmtId="0" fontId="23" fillId="14" borderId="5" xfId="0" applyFont="1" applyFill="1" applyBorder="1" applyAlignment="1">
      <alignment horizontal="left" vertical="center"/>
    </xf>
    <xf numFmtId="0" fontId="40" fillId="0" borderId="0" xfId="0" applyFont="1" applyFill="1" applyBorder="1" applyAlignment="1">
      <alignment horizontal="left" vertical="center"/>
    </xf>
    <xf numFmtId="3" fontId="0" fillId="0" borderId="0" xfId="0" applyNumberFormat="1" applyBorder="1" applyAlignment="1">
      <alignment/>
    </xf>
    <xf numFmtId="3" fontId="36" fillId="0" borderId="0" xfId="0" applyNumberFormat="1" applyFont="1" applyAlignment="1">
      <alignment/>
    </xf>
    <xf numFmtId="200" fontId="0" fillId="0" borderId="0" xfId="0" applyNumberFormat="1" applyBorder="1" applyAlignment="1">
      <alignment/>
    </xf>
    <xf numFmtId="3" fontId="11" fillId="0" borderId="0" xfId="0" applyNumberFormat="1" applyFont="1" applyFill="1" applyBorder="1" applyAlignment="1">
      <alignment horizontal="center" vertical="center"/>
    </xf>
    <xf numFmtId="3" fontId="11" fillId="0" borderId="13" xfId="0" applyNumberFormat="1" applyFont="1" applyFill="1" applyBorder="1" applyAlignment="1">
      <alignment horizontal="center" vertical="center"/>
    </xf>
    <xf numFmtId="3" fontId="11" fillId="0" borderId="7" xfId="0" applyNumberFormat="1" applyFont="1" applyFill="1" applyBorder="1" applyAlignment="1">
      <alignment horizontal="center" vertical="center"/>
    </xf>
    <xf numFmtId="3" fontId="11" fillId="0" borderId="12" xfId="0" applyNumberFormat="1" applyFont="1" applyFill="1" applyBorder="1" applyAlignment="1">
      <alignment horizontal="center"/>
    </xf>
    <xf numFmtId="3" fontId="11" fillId="0" borderId="13" xfId="0" applyNumberFormat="1" applyFont="1" applyFill="1" applyBorder="1" applyAlignment="1">
      <alignment horizontal="center"/>
    </xf>
    <xf numFmtId="3" fontId="11" fillId="0" borderId="7" xfId="0" applyNumberFormat="1" applyFont="1" applyFill="1" applyBorder="1" applyAlignment="1">
      <alignment horizontal="center"/>
    </xf>
    <xf numFmtId="3" fontId="42" fillId="0" borderId="10" xfId="0" applyNumberFormat="1" applyFont="1" applyFill="1" applyBorder="1" applyAlignment="1">
      <alignment horizontal="center" vertical="center"/>
    </xf>
    <xf numFmtId="3" fontId="42" fillId="0" borderId="0" xfId="0" applyNumberFormat="1" applyFont="1" applyFill="1" applyBorder="1" applyAlignment="1">
      <alignment horizontal="center" vertical="center"/>
    </xf>
    <xf numFmtId="3" fontId="42" fillId="0" borderId="13" xfId="0" applyNumberFormat="1" applyFont="1" applyFill="1" applyBorder="1" applyAlignment="1">
      <alignment horizontal="center" vertical="center"/>
    </xf>
    <xf numFmtId="3" fontId="42" fillId="0" borderId="12" xfId="0" applyNumberFormat="1" applyFont="1" applyFill="1" applyBorder="1" applyAlignment="1">
      <alignment horizontal="center" vertical="center"/>
    </xf>
    <xf numFmtId="3" fontId="43" fillId="0" borderId="0" xfId="0" applyNumberFormat="1" applyFont="1" applyFill="1" applyBorder="1" applyAlignment="1">
      <alignment horizontal="center"/>
    </xf>
    <xf numFmtId="3" fontId="42" fillId="0" borderId="0" xfId="0" applyNumberFormat="1" applyFont="1" applyFill="1" applyBorder="1" applyAlignment="1">
      <alignment horizontal="center"/>
    </xf>
    <xf numFmtId="3" fontId="42" fillId="0" borderId="2" xfId="0" applyNumberFormat="1" applyFont="1" applyFill="1" applyBorder="1" applyAlignment="1">
      <alignment horizontal="center"/>
    </xf>
    <xf numFmtId="3" fontId="42" fillId="0" borderId="0" xfId="0" applyNumberFormat="1" applyFont="1" applyFill="1" applyAlignment="1">
      <alignment horizontal="center"/>
    </xf>
    <xf numFmtId="3" fontId="42" fillId="0" borderId="12" xfId="0" applyNumberFormat="1" applyFont="1" applyFill="1" applyBorder="1" applyAlignment="1">
      <alignment horizontal="center"/>
    </xf>
    <xf numFmtId="3" fontId="42" fillId="0" borderId="13" xfId="0" applyNumberFormat="1" applyFont="1" applyFill="1" applyBorder="1" applyAlignment="1">
      <alignment horizontal="center"/>
    </xf>
    <xf numFmtId="3" fontId="42" fillId="0" borderId="7" xfId="0" applyNumberFormat="1" applyFont="1" applyFill="1" applyBorder="1" applyAlignment="1">
      <alignment horizontal="center"/>
    </xf>
    <xf numFmtId="3" fontId="11" fillId="0" borderId="10" xfId="0" applyNumberFormat="1" applyFont="1" applyFill="1" applyBorder="1" applyAlignment="1">
      <alignment horizontal="center" vertical="center"/>
    </xf>
    <xf numFmtId="3" fontId="11" fillId="0" borderId="6" xfId="0" applyNumberFormat="1" applyFont="1" applyFill="1" applyBorder="1" applyAlignment="1">
      <alignment horizontal="center"/>
    </xf>
    <xf numFmtId="3" fontId="11" fillId="0" borderId="0" xfId="0" applyNumberFormat="1" applyFont="1" applyFill="1" applyBorder="1" applyAlignment="1">
      <alignment horizontal="center"/>
    </xf>
    <xf numFmtId="3" fontId="42" fillId="0" borderId="5" xfId="0" applyNumberFormat="1" applyFont="1" applyFill="1" applyBorder="1" applyAlignment="1">
      <alignment horizontal="center" vertical="center"/>
    </xf>
    <xf numFmtId="172" fontId="21" fillId="0" borderId="12" xfId="0" applyNumberFormat="1" applyFont="1" applyFill="1" applyBorder="1" applyAlignment="1">
      <alignment horizontal="center" vertical="center"/>
    </xf>
    <xf numFmtId="3" fontId="46" fillId="0" borderId="0" xfId="0" applyNumberFormat="1" applyFont="1" applyFill="1" applyBorder="1" applyAlignment="1">
      <alignment horizontal="center" vertical="center"/>
    </xf>
    <xf numFmtId="172" fontId="45" fillId="0" borderId="12" xfId="0" applyNumberFormat="1" applyFont="1" applyFill="1" applyBorder="1" applyAlignment="1">
      <alignment horizontal="center" vertical="center"/>
    </xf>
    <xf numFmtId="200" fontId="46" fillId="0" borderId="2" xfId="20" applyNumberFormat="1" applyFont="1" applyFill="1" applyBorder="1" applyAlignment="1">
      <alignment horizontal="center" vertical="center"/>
    </xf>
    <xf numFmtId="0" fontId="18" fillId="12" borderId="0" xfId="0" applyFont="1" applyFill="1" applyBorder="1" applyAlignment="1">
      <alignment horizontal="center" vertical="center"/>
    </xf>
    <xf numFmtId="0" fontId="17" fillId="0" borderId="0" xfId="0" applyFont="1" applyAlignment="1">
      <alignment horizontal="center"/>
    </xf>
    <xf numFmtId="172" fontId="27" fillId="0" borderId="0" xfId="0" applyNumberFormat="1" applyFont="1" applyBorder="1" applyAlignment="1">
      <alignment horizontal="center"/>
    </xf>
    <xf numFmtId="172" fontId="27" fillId="0" borderId="0" xfId="0" applyNumberFormat="1" applyFont="1" applyFill="1" applyBorder="1" applyAlignment="1">
      <alignment horizontal="center"/>
    </xf>
    <xf numFmtId="3" fontId="28" fillId="0" borderId="13" xfId="0" applyNumberFormat="1" applyFont="1" applyFill="1" applyBorder="1" applyAlignment="1">
      <alignment horizontal="center" vertical="center"/>
    </xf>
    <xf numFmtId="3" fontId="28" fillId="12" borderId="5" xfId="0" applyNumberFormat="1" applyFont="1" applyFill="1" applyBorder="1" applyAlignment="1">
      <alignment horizontal="center" vertical="center"/>
    </xf>
    <xf numFmtId="3" fontId="28" fillId="0" borderId="5" xfId="0" applyNumberFormat="1" applyFont="1" applyFill="1" applyBorder="1" applyAlignment="1">
      <alignment horizontal="center" vertical="center" wrapText="1"/>
    </xf>
    <xf numFmtId="172" fontId="28" fillId="12" borderId="5" xfId="0" applyNumberFormat="1" applyFont="1" applyFill="1" applyBorder="1" applyAlignment="1">
      <alignment horizontal="center" vertical="center"/>
    </xf>
    <xf numFmtId="172" fontId="28" fillId="12" borderId="8" xfId="0" applyNumberFormat="1" applyFont="1" applyFill="1" applyBorder="1" applyAlignment="1">
      <alignment horizontal="center" vertical="center"/>
    </xf>
    <xf numFmtId="3" fontId="28" fillId="0" borderId="0" xfId="20" applyNumberFormat="1" applyFont="1" applyFill="1" applyBorder="1" applyAlignment="1">
      <alignment horizontal="center" vertical="center"/>
    </xf>
    <xf numFmtId="3" fontId="28" fillId="12" borderId="0" xfId="20" applyNumberFormat="1" applyFont="1" applyFill="1" applyBorder="1" applyAlignment="1">
      <alignment horizontal="center" vertical="center"/>
    </xf>
    <xf numFmtId="172" fontId="28" fillId="12" borderId="0" xfId="20" applyNumberFormat="1" applyFont="1" applyFill="1" applyBorder="1" applyAlignment="1">
      <alignment horizontal="center" vertical="center"/>
    </xf>
    <xf numFmtId="172" fontId="28" fillId="12" borderId="3" xfId="20" applyNumberFormat="1" applyFont="1" applyFill="1" applyBorder="1" applyAlignment="1">
      <alignment horizontal="center" vertical="center"/>
    </xf>
    <xf numFmtId="0" fontId="5" fillId="0" borderId="0" xfId="0" applyFont="1" applyAlignment="1">
      <alignment horizontal="center" vertical="center"/>
    </xf>
    <xf numFmtId="172" fontId="27" fillId="8" borderId="0" xfId="0" applyNumberFormat="1" applyFont="1" applyFill="1" applyBorder="1" applyAlignment="1">
      <alignment horizontal="center"/>
    </xf>
    <xf numFmtId="172" fontId="28" fillId="8" borderId="0" xfId="0" applyNumberFormat="1" applyFont="1" applyFill="1" applyBorder="1" applyAlignment="1">
      <alignment horizontal="center"/>
    </xf>
    <xf numFmtId="172" fontId="28" fillId="0" borderId="0" xfId="0" applyNumberFormat="1" applyFont="1" applyBorder="1" applyAlignment="1">
      <alignment horizontal="center"/>
    </xf>
    <xf numFmtId="172" fontId="28" fillId="0" borderId="0" xfId="0" applyNumberFormat="1" applyFont="1" applyFill="1" applyBorder="1" applyAlignment="1">
      <alignment horizontal="center"/>
    </xf>
    <xf numFmtId="172" fontId="28" fillId="8" borderId="3" xfId="0" applyNumberFormat="1" applyFont="1" applyFill="1" applyBorder="1" applyAlignment="1">
      <alignment horizontal="center"/>
    </xf>
    <xf numFmtId="0" fontId="0" fillId="0" borderId="0" xfId="0" applyAlignment="1">
      <alignment horizontal="center" vertical="center"/>
    </xf>
    <xf numFmtId="0" fontId="23" fillId="3" borderId="6" xfId="0" applyFont="1" applyFill="1" applyBorder="1" applyAlignment="1">
      <alignment horizontal="left" vertical="center"/>
    </xf>
    <xf numFmtId="0" fontId="16" fillId="0" borderId="0" xfId="0" applyFont="1" applyFill="1" applyBorder="1" applyAlignment="1">
      <alignment/>
    </xf>
    <xf numFmtId="200" fontId="31" fillId="8" borderId="2" xfId="20" applyNumberFormat="1" applyFont="1" applyFill="1" applyBorder="1" applyAlignment="1">
      <alignment horizontal="center" vertical="center"/>
    </xf>
    <xf numFmtId="200" fontId="27" fillId="2" borderId="2" xfId="20" applyNumberFormat="1" applyFont="1" applyFill="1" applyBorder="1" applyAlignment="1">
      <alignment horizontal="center" vertical="center"/>
    </xf>
    <xf numFmtId="172" fontId="27" fillId="10" borderId="2" xfId="20" applyNumberFormat="1" applyFont="1" applyFill="1" applyBorder="1" applyAlignment="1">
      <alignment horizontal="center" vertical="center"/>
    </xf>
    <xf numFmtId="3" fontId="44" fillId="0" borderId="0" xfId="0" applyNumberFormat="1" applyFont="1" applyFill="1" applyBorder="1" applyAlignment="1">
      <alignment/>
    </xf>
    <xf numFmtId="3" fontId="34" fillId="3" borderId="0" xfId="0" applyNumberFormat="1" applyFont="1" applyFill="1" applyBorder="1" applyAlignment="1">
      <alignment/>
    </xf>
    <xf numFmtId="3" fontId="34" fillId="0" borderId="0" xfId="0" applyNumberFormat="1" applyFont="1" applyFill="1" applyBorder="1" applyAlignment="1">
      <alignment/>
    </xf>
    <xf numFmtId="3" fontId="34" fillId="3" borderId="6" xfId="0" applyNumberFormat="1" applyFont="1" applyFill="1" applyBorder="1" applyAlignment="1">
      <alignment/>
    </xf>
    <xf numFmtId="3" fontId="41" fillId="0" borderId="0" xfId="0" applyNumberFormat="1" applyFont="1" applyFill="1" applyBorder="1" applyAlignment="1">
      <alignment horizontal="center"/>
    </xf>
    <xf numFmtId="3" fontId="6" fillId="0" borderId="0" xfId="0" applyNumberFormat="1" applyFont="1" applyFill="1" applyBorder="1" applyAlignment="1">
      <alignment horizontal="center"/>
    </xf>
    <xf numFmtId="172" fontId="27" fillId="0" borderId="0" xfId="0" applyNumberFormat="1" applyFont="1" applyBorder="1" applyAlignment="1">
      <alignment horizontal="center" vertical="center"/>
    </xf>
    <xf numFmtId="0" fontId="4" fillId="0" borderId="0" xfId="0" applyFont="1" applyAlignment="1">
      <alignment horizontal="center"/>
    </xf>
    <xf numFmtId="0" fontId="8" fillId="0" borderId="0" xfId="0" applyFont="1" applyAlignment="1">
      <alignment/>
    </xf>
    <xf numFmtId="0" fontId="8" fillId="0" borderId="0" xfId="0" applyFont="1" applyFill="1" applyAlignment="1">
      <alignment/>
    </xf>
    <xf numFmtId="0" fontId="36" fillId="0" borderId="0" xfId="0" applyNumberFormat="1" applyFont="1" applyAlignment="1">
      <alignment/>
    </xf>
    <xf numFmtId="0" fontId="5" fillId="0" borderId="0" xfId="0" applyFont="1" applyFill="1" applyAlignment="1">
      <alignment horizontal="center" shrinkToFit="1"/>
    </xf>
    <xf numFmtId="0" fontId="2" fillId="0" borderId="0" xfId="0" applyFont="1" applyFill="1" applyAlignment="1">
      <alignment horizontal="center"/>
    </xf>
    <xf numFmtId="37" fontId="0" fillId="0" borderId="0" xfId="0" applyNumberFormat="1" applyAlignment="1">
      <alignment/>
    </xf>
    <xf numFmtId="0" fontId="9" fillId="0" borderId="0" xfId="0" applyFont="1" applyFill="1" applyBorder="1" applyAlignment="1">
      <alignment horizontal="center"/>
    </xf>
    <xf numFmtId="0" fontId="5" fillId="0" borderId="0" xfId="0" applyFont="1" applyFill="1" applyAlignment="1">
      <alignment horizontal="center" vertical="center"/>
    </xf>
    <xf numFmtId="0" fontId="18" fillId="0" borderId="0" xfId="0" applyFont="1" applyFill="1" applyBorder="1" applyAlignment="1">
      <alignment horizontal="center" vertical="center"/>
    </xf>
    <xf numFmtId="3" fontId="0" fillId="0" borderId="0" xfId="0" applyNumberFormat="1" applyFill="1" applyBorder="1" applyAlignment="1">
      <alignment/>
    </xf>
    <xf numFmtId="0" fontId="17" fillId="0" borderId="0" xfId="0" applyFont="1" applyFill="1" applyAlignment="1">
      <alignment horizontal="center"/>
    </xf>
    <xf numFmtId="0" fontId="17" fillId="0" borderId="0" xfId="0" applyFont="1" applyFill="1" applyBorder="1" applyAlignment="1">
      <alignment horizontal="center"/>
    </xf>
    <xf numFmtId="200" fontId="23" fillId="0" borderId="0" xfId="20" applyNumberFormat="1" applyFont="1" applyFill="1" applyBorder="1" applyAlignment="1">
      <alignment horizontal="center" vertical="center"/>
    </xf>
    <xf numFmtId="200" fontId="0" fillId="0" borderId="0" xfId="0" applyNumberFormat="1" applyFill="1" applyAlignment="1">
      <alignment/>
    </xf>
    <xf numFmtId="172" fontId="0" fillId="0" borderId="0" xfId="0" applyNumberFormat="1" applyAlignment="1">
      <alignment/>
    </xf>
    <xf numFmtId="172" fontId="41" fillId="8" borderId="2" xfId="0" applyNumberFormat="1" applyFont="1" applyFill="1" applyBorder="1" applyAlignment="1">
      <alignment horizontal="center" vertical="center"/>
    </xf>
    <xf numFmtId="200" fontId="27" fillId="0" borderId="0" xfId="20" applyNumberFormat="1" applyFont="1" applyFill="1" applyBorder="1" applyAlignment="1">
      <alignment horizontal="center" vertical="center"/>
    </xf>
    <xf numFmtId="3" fontId="28" fillId="0" borderId="12" xfId="20" applyNumberFormat="1" applyFont="1" applyFill="1" applyBorder="1" applyAlignment="1">
      <alignment horizontal="center" vertical="center"/>
    </xf>
    <xf numFmtId="172" fontId="30" fillId="8" borderId="2" xfId="0" applyNumberFormat="1" applyFont="1" applyFill="1" applyBorder="1" applyAlignment="1">
      <alignment horizontal="center" vertical="center"/>
    </xf>
    <xf numFmtId="172" fontId="30" fillId="0" borderId="2" xfId="0" applyNumberFormat="1" applyFont="1" applyFill="1" applyBorder="1" applyAlignment="1">
      <alignment horizontal="center" vertical="center"/>
    </xf>
    <xf numFmtId="3" fontId="42" fillId="0" borderId="7" xfId="0" applyNumberFormat="1" applyFont="1" applyFill="1" applyBorder="1" applyAlignment="1">
      <alignment horizontal="center" vertical="center"/>
    </xf>
    <xf numFmtId="3" fontId="14" fillId="0" borderId="2" xfId="0" applyNumberFormat="1" applyFont="1" applyFill="1" applyBorder="1" applyAlignment="1">
      <alignment horizontal="center"/>
    </xf>
    <xf numFmtId="3" fontId="14" fillId="0" borderId="5" xfId="0" applyNumberFormat="1" applyFont="1" applyFill="1" applyBorder="1" applyAlignment="1">
      <alignment horizontal="center"/>
    </xf>
    <xf numFmtId="3" fontId="14" fillId="0" borderId="6" xfId="0" applyNumberFormat="1" applyFont="1" applyFill="1" applyBorder="1" applyAlignment="1">
      <alignment horizontal="center"/>
    </xf>
    <xf numFmtId="0" fontId="1" fillId="6" borderId="11" xfId="0" applyFont="1" applyFill="1" applyBorder="1" applyAlignment="1">
      <alignment horizontal="center" vertical="center"/>
    </xf>
    <xf numFmtId="3" fontId="9" fillId="6" borderId="4" xfId="0" applyNumberFormat="1" applyFont="1" applyFill="1" applyBorder="1" applyAlignment="1">
      <alignment horizontal="center" vertical="center"/>
    </xf>
    <xf numFmtId="3" fontId="9" fillId="6" borderId="5" xfId="0" applyNumberFormat="1" applyFont="1" applyFill="1" applyBorder="1" applyAlignment="1">
      <alignment horizontal="center" vertical="center"/>
    </xf>
    <xf numFmtId="3" fontId="9" fillId="6" borderId="14" xfId="0" applyNumberFormat="1" applyFont="1" applyFill="1" applyBorder="1" applyAlignment="1">
      <alignment horizontal="center" vertical="center"/>
    </xf>
    <xf numFmtId="3" fontId="9" fillId="6" borderId="1" xfId="0" applyNumberFormat="1" applyFont="1" applyFill="1" applyBorder="1" applyAlignment="1">
      <alignment horizontal="center" vertical="center"/>
    </xf>
    <xf numFmtId="3" fontId="9" fillId="6" borderId="10" xfId="0" applyNumberFormat="1" applyFont="1" applyFill="1" applyBorder="1" applyAlignment="1">
      <alignment horizontal="center" vertical="center"/>
    </xf>
    <xf numFmtId="3" fontId="9" fillId="6" borderId="8" xfId="0" applyNumberFormat="1" applyFont="1" applyFill="1" applyBorder="1" applyAlignment="1">
      <alignment horizontal="center" vertical="center"/>
    </xf>
    <xf numFmtId="3" fontId="9" fillId="6" borderId="11" xfId="0" applyNumberFormat="1" applyFont="1" applyFill="1" applyBorder="1" applyAlignment="1">
      <alignment horizontal="center" vertical="center"/>
    </xf>
    <xf numFmtId="3" fontId="42" fillId="0" borderId="12" xfId="0" applyNumberFormat="1" applyFont="1" applyBorder="1" applyAlignment="1">
      <alignment horizontal="center"/>
    </xf>
    <xf numFmtId="172" fontId="21" fillId="0" borderId="7" xfId="0" applyNumberFormat="1" applyFont="1" applyFill="1" applyBorder="1" applyAlignment="1">
      <alignment horizontal="center" vertical="center"/>
    </xf>
    <xf numFmtId="172" fontId="45" fillId="0" borderId="7" xfId="0" applyNumberFormat="1" applyFont="1" applyFill="1" applyBorder="1" applyAlignment="1">
      <alignment horizontal="center" vertical="center"/>
    </xf>
    <xf numFmtId="172" fontId="27" fillId="10" borderId="0" xfId="0" applyNumberFormat="1" applyFont="1" applyFill="1" applyBorder="1" applyAlignment="1">
      <alignment horizontal="center"/>
    </xf>
    <xf numFmtId="172" fontId="27" fillId="10" borderId="3" xfId="0" applyNumberFormat="1" applyFont="1" applyFill="1" applyBorder="1" applyAlignment="1">
      <alignment horizontal="center"/>
    </xf>
    <xf numFmtId="0" fontId="0" fillId="0" borderId="0" xfId="0" applyBorder="1" applyAlignment="1">
      <alignment/>
    </xf>
    <xf numFmtId="0" fontId="20" fillId="0" borderId="0" xfId="0" applyFont="1" applyFill="1" applyBorder="1" applyAlignment="1">
      <alignment horizontal="center" vertical="center" wrapText="1"/>
    </xf>
    <xf numFmtId="0" fontId="5" fillId="0" borderId="0" xfId="0" applyFont="1" applyFill="1" applyBorder="1" applyAlignment="1">
      <alignment vertical="center"/>
    </xf>
    <xf numFmtId="0" fontId="5" fillId="0" borderId="0" xfId="0" applyFont="1" applyFill="1" applyBorder="1" applyAlignment="1">
      <alignment horizontal="center" vertical="center" wrapText="1"/>
    </xf>
    <xf numFmtId="3" fontId="2" fillId="4" borderId="0" xfId="0" applyNumberFormat="1" applyFont="1" applyFill="1" applyBorder="1" applyAlignment="1">
      <alignment horizontal="right" vertical="center"/>
    </xf>
    <xf numFmtId="0" fontId="22" fillId="0" borderId="0" xfId="0" applyFont="1" applyFill="1" applyBorder="1" applyAlignment="1">
      <alignment horizontal="left" vertical="center"/>
    </xf>
    <xf numFmtId="0" fontId="5" fillId="0" borderId="0" xfId="0" applyFont="1" applyBorder="1" applyAlignment="1">
      <alignment/>
    </xf>
    <xf numFmtId="0" fontId="25" fillId="0" borderId="0" xfId="0" applyFont="1" applyBorder="1" applyAlignment="1">
      <alignment/>
    </xf>
    <xf numFmtId="0" fontId="25" fillId="0" borderId="0" xfId="0" applyFont="1" applyFill="1" applyBorder="1" applyAlignment="1">
      <alignment horizontal="left"/>
    </xf>
    <xf numFmtId="0" fontId="16" fillId="0" borderId="0" xfId="0" applyFont="1" applyFill="1" applyBorder="1" applyAlignment="1">
      <alignment horizontal="left"/>
    </xf>
    <xf numFmtId="0" fontId="0" fillId="0" borderId="0" xfId="0" applyFont="1" applyFill="1" applyBorder="1" applyAlignment="1">
      <alignment horizontal="center"/>
    </xf>
    <xf numFmtId="0" fontId="5" fillId="0" borderId="5" xfId="0" applyFont="1" applyFill="1" applyBorder="1" applyAlignment="1">
      <alignment vertical="center"/>
    </xf>
    <xf numFmtId="0" fontId="5" fillId="0" borderId="2" xfId="0" applyFont="1" applyFill="1" applyBorder="1" applyAlignment="1">
      <alignment horizontal="centerContinuous" vertical="center"/>
    </xf>
    <xf numFmtId="0" fontId="5" fillId="0" borderId="5" xfId="0" applyFont="1" applyFill="1" applyBorder="1" applyAlignment="1">
      <alignment horizontal="center" vertical="center" wrapText="1"/>
    </xf>
    <xf numFmtId="200" fontId="0" fillId="0" borderId="0" xfId="0" applyNumberFormat="1" applyFont="1" applyAlignment="1">
      <alignment/>
    </xf>
    <xf numFmtId="0" fontId="0" fillId="0" borderId="0" xfId="0" applyFont="1" applyAlignment="1">
      <alignment horizontal="center"/>
    </xf>
    <xf numFmtId="0" fontId="6" fillId="0" borderId="0" xfId="0" applyFont="1" applyAlignment="1">
      <alignment/>
    </xf>
    <xf numFmtId="200" fontId="0" fillId="0" borderId="0" xfId="0" applyNumberFormat="1" applyFont="1" applyAlignment="1">
      <alignment horizontal="right"/>
    </xf>
    <xf numFmtId="0" fontId="0" fillId="0" borderId="0" xfId="0" applyFont="1" applyAlignment="1">
      <alignment/>
    </xf>
    <xf numFmtId="0" fontId="0" fillId="0" borderId="0" xfId="0" applyFont="1" applyFill="1" applyBorder="1" applyAlignment="1">
      <alignment horizontal="left" vertical="center"/>
    </xf>
    <xf numFmtId="0" fontId="0" fillId="0" borderId="0" xfId="0" applyFont="1" applyBorder="1" applyAlignment="1">
      <alignment/>
    </xf>
    <xf numFmtId="0" fontId="0" fillId="0" borderId="0" xfId="0" applyFont="1" applyBorder="1" applyAlignment="1">
      <alignment/>
    </xf>
    <xf numFmtId="3" fontId="0" fillId="0" borderId="0" xfId="0" applyNumberFormat="1" applyFont="1" applyBorder="1" applyAlignment="1">
      <alignment/>
    </xf>
    <xf numFmtId="0" fontId="0" fillId="0" borderId="0" xfId="0" applyFont="1" applyAlignment="1">
      <alignment/>
    </xf>
    <xf numFmtId="0" fontId="0" fillId="0" borderId="0" xfId="0" applyFont="1" applyFill="1" applyBorder="1" applyAlignment="1">
      <alignment/>
    </xf>
    <xf numFmtId="3" fontId="0" fillId="0" borderId="0" xfId="0" applyNumberFormat="1" applyFont="1" applyAlignment="1">
      <alignment/>
    </xf>
    <xf numFmtId="0" fontId="0" fillId="0" borderId="0" xfId="0" applyFont="1" applyAlignment="1">
      <alignment horizontal="left"/>
    </xf>
    <xf numFmtId="0" fontId="7" fillId="3" borderId="7" xfId="0" applyFont="1" applyFill="1" applyBorder="1" applyAlignment="1">
      <alignment vertical="center"/>
    </xf>
    <xf numFmtId="172" fontId="27" fillId="8" borderId="3" xfId="0" applyNumberFormat="1" applyFont="1" applyFill="1" applyBorder="1" applyAlignment="1">
      <alignment horizontal="center" vertical="center"/>
    </xf>
    <xf numFmtId="172" fontId="23" fillId="8" borderId="2" xfId="0" applyNumberFormat="1" applyFont="1" applyFill="1" applyBorder="1" applyAlignment="1">
      <alignment horizontal="center" vertical="center"/>
    </xf>
    <xf numFmtId="172" fontId="23" fillId="0" borderId="2" xfId="0" applyNumberFormat="1" applyFont="1" applyFill="1" applyBorder="1" applyAlignment="1">
      <alignment horizontal="center" vertical="center"/>
    </xf>
    <xf numFmtId="172" fontId="23" fillId="8" borderId="9" xfId="0" applyNumberFormat="1" applyFont="1" applyFill="1" applyBorder="1" applyAlignment="1">
      <alignment horizontal="center" vertical="center"/>
    </xf>
    <xf numFmtId="3" fontId="28" fillId="0" borderId="7" xfId="20" applyNumberFormat="1" applyFont="1" applyFill="1" applyBorder="1" applyAlignment="1">
      <alignment horizontal="center" vertical="center"/>
    </xf>
    <xf numFmtId="172" fontId="30" fillId="0" borderId="2" xfId="0" applyNumberFormat="1" applyFont="1" applyBorder="1" applyAlignment="1">
      <alignment horizontal="center" vertical="center"/>
    </xf>
    <xf numFmtId="0" fontId="20" fillId="8" borderId="10" xfId="0" applyFont="1" applyFill="1" applyBorder="1" applyAlignment="1">
      <alignment horizontal="center" vertical="center"/>
    </xf>
    <xf numFmtId="0" fontId="20" fillId="8" borderId="6" xfId="0" applyFont="1" applyFill="1" applyBorder="1" applyAlignment="1">
      <alignment horizontal="center" vertical="center"/>
    </xf>
    <xf numFmtId="0" fontId="20" fillId="8" borderId="11" xfId="0" applyFont="1" applyFill="1" applyBorder="1" applyAlignment="1">
      <alignment horizontal="center" vertical="center"/>
    </xf>
    <xf numFmtId="0" fontId="20" fillId="8" borderId="7" xfId="0" applyFont="1" applyFill="1" applyBorder="1" applyAlignment="1">
      <alignment horizontal="center" vertical="center"/>
    </xf>
    <xf numFmtId="0" fontId="20" fillId="8" borderId="0" xfId="0" applyFont="1" applyFill="1" applyBorder="1" applyAlignment="1">
      <alignment horizontal="center" vertical="center"/>
    </xf>
    <xf numFmtId="0" fontId="0" fillId="0" borderId="0" xfId="0" applyFont="1" applyBorder="1" applyAlignment="1">
      <alignment horizontal="left" shrinkToFit="1"/>
    </xf>
    <xf numFmtId="3" fontId="28" fillId="8" borderId="5" xfId="0" applyNumberFormat="1" applyFont="1" applyFill="1" applyBorder="1" applyAlignment="1">
      <alignment horizontal="right" vertical="center"/>
    </xf>
    <xf numFmtId="3" fontId="28" fillId="8" borderId="0" xfId="0" applyNumberFormat="1" applyFont="1" applyFill="1" applyBorder="1" applyAlignment="1">
      <alignment horizontal="right" vertical="center"/>
    </xf>
    <xf numFmtId="3" fontId="28" fillId="8" borderId="0" xfId="0" applyNumberFormat="1" applyFont="1" applyFill="1" applyBorder="1" applyAlignment="1">
      <alignment horizontal="right"/>
    </xf>
    <xf numFmtId="3" fontId="27" fillId="8" borderId="0" xfId="0" applyNumberFormat="1" applyFont="1" applyFill="1" applyBorder="1" applyAlignment="1">
      <alignment horizontal="right"/>
    </xf>
    <xf numFmtId="3" fontId="28" fillId="0" borderId="5" xfId="0" applyNumberFormat="1" applyFont="1" applyFill="1" applyBorder="1" applyAlignment="1">
      <alignment horizontal="right" vertical="center"/>
    </xf>
    <xf numFmtId="3" fontId="28" fillId="0" borderId="0" xfId="0" applyNumberFormat="1" applyFont="1" applyFill="1" applyBorder="1" applyAlignment="1">
      <alignment horizontal="right" vertical="center"/>
    </xf>
    <xf numFmtId="3" fontId="28" fillId="0" borderId="0" xfId="0" applyNumberFormat="1" applyFont="1" applyBorder="1" applyAlignment="1">
      <alignment horizontal="right"/>
    </xf>
    <xf numFmtId="3" fontId="27" fillId="0" borderId="0" xfId="0" applyNumberFormat="1" applyFont="1" applyBorder="1" applyAlignment="1">
      <alignment horizontal="right"/>
    </xf>
    <xf numFmtId="3" fontId="28" fillId="0" borderId="0" xfId="0" applyNumberFormat="1" applyFont="1" applyFill="1" applyBorder="1" applyAlignment="1">
      <alignment horizontal="right" vertical="center" wrapText="1"/>
    </xf>
    <xf numFmtId="3" fontId="28" fillId="0" borderId="0" xfId="0" applyNumberFormat="1" applyFont="1" applyFill="1" applyBorder="1" applyAlignment="1">
      <alignment horizontal="right"/>
    </xf>
    <xf numFmtId="3" fontId="27" fillId="0" borderId="0" xfId="0" applyNumberFormat="1" applyFont="1" applyFill="1" applyBorder="1" applyAlignment="1">
      <alignment horizontal="right"/>
    </xf>
    <xf numFmtId="3" fontId="28" fillId="8" borderId="8" xfId="0" applyNumberFormat="1" applyFont="1" applyFill="1" applyBorder="1" applyAlignment="1">
      <alignment horizontal="right" vertical="center"/>
    </xf>
    <xf numFmtId="3" fontId="28" fillId="8" borderId="3" xfId="0" applyNumberFormat="1" applyFont="1" applyFill="1" applyBorder="1" applyAlignment="1">
      <alignment horizontal="right" vertical="center"/>
    </xf>
    <xf numFmtId="3" fontId="28" fillId="8" borderId="3" xfId="0" applyNumberFormat="1" applyFont="1" applyFill="1" applyBorder="1" applyAlignment="1">
      <alignment horizontal="right"/>
    </xf>
    <xf numFmtId="3" fontId="27" fillId="8" borderId="3" xfId="0" applyNumberFormat="1" applyFont="1" applyFill="1" applyBorder="1" applyAlignment="1">
      <alignment horizontal="right"/>
    </xf>
    <xf numFmtId="3" fontId="50" fillId="0" borderId="4" xfId="0" applyNumberFormat="1" applyFont="1" applyFill="1" applyBorder="1" applyAlignment="1">
      <alignment horizontal="right" vertical="center"/>
    </xf>
    <xf numFmtId="0" fontId="31" fillId="0" borderId="0" xfId="0" applyFont="1" applyAlignment="1">
      <alignment/>
    </xf>
    <xf numFmtId="0" fontId="31" fillId="0" borderId="0" xfId="0" applyFont="1" applyFill="1" applyBorder="1" applyAlignment="1">
      <alignment horizontal="centerContinuous" vertical="center"/>
    </xf>
    <xf numFmtId="0" fontId="5" fillId="3" borderId="0" xfId="0" applyFont="1" applyFill="1" applyBorder="1" applyAlignment="1">
      <alignment horizontal="center" vertical="center"/>
    </xf>
    <xf numFmtId="43" fontId="28" fillId="12" borderId="0" xfId="20" applyFont="1" applyFill="1" applyBorder="1" applyAlignment="1">
      <alignment horizontal="center" vertical="center"/>
    </xf>
    <xf numFmtId="0" fontId="14" fillId="0" borderId="0" xfId="0" applyFont="1" applyFill="1" applyBorder="1" applyAlignment="1">
      <alignment horizontal="center"/>
    </xf>
    <xf numFmtId="3" fontId="34" fillId="0" borderId="6" xfId="0" applyNumberFormat="1" applyFont="1" applyFill="1" applyBorder="1" applyAlignment="1">
      <alignment/>
    </xf>
    <xf numFmtId="0" fontId="0" fillId="6" borderId="0" xfId="0" applyFill="1" applyBorder="1" applyAlignment="1">
      <alignment/>
    </xf>
    <xf numFmtId="0" fontId="0" fillId="6" borderId="0" xfId="0" applyFill="1" applyAlignment="1">
      <alignment/>
    </xf>
    <xf numFmtId="3" fontId="51" fillId="0" borderId="0" xfId="0" applyNumberFormat="1" applyFont="1" applyFill="1" applyAlignment="1">
      <alignment/>
    </xf>
    <xf numFmtId="0" fontId="6" fillId="0" borderId="0" xfId="0" applyFont="1" applyAlignment="1">
      <alignment/>
    </xf>
    <xf numFmtId="0" fontId="6" fillId="0" borderId="0" xfId="0" applyFont="1" applyFill="1" applyAlignment="1">
      <alignment/>
    </xf>
    <xf numFmtId="0" fontId="6" fillId="0" borderId="0" xfId="0" applyFont="1" applyFill="1" applyBorder="1" applyAlignment="1">
      <alignment/>
    </xf>
    <xf numFmtId="216" fontId="6" fillId="15" borderId="0" xfId="0" applyNumberFormat="1" applyFont="1" applyFill="1" applyBorder="1" applyAlignment="1">
      <alignment horizontal="right" vertical="center"/>
    </xf>
    <xf numFmtId="216" fontId="6" fillId="0" borderId="0" xfId="0" applyNumberFormat="1" applyFont="1" applyFill="1" applyBorder="1" applyAlignment="1">
      <alignment horizontal="right" vertical="center"/>
    </xf>
    <xf numFmtId="0" fontId="8" fillId="15" borderId="15" xfId="0" applyFont="1" applyFill="1" applyBorder="1" applyAlignment="1">
      <alignment horizontal="center" vertical="center"/>
    </xf>
    <xf numFmtId="0" fontId="4" fillId="15" borderId="15" xfId="0" applyFont="1" applyFill="1" applyBorder="1" applyAlignment="1">
      <alignment horizontal="center" vertical="center"/>
    </xf>
    <xf numFmtId="0" fontId="4" fillId="15" borderId="15" xfId="0" applyFont="1" applyFill="1" applyBorder="1" applyAlignment="1">
      <alignment horizontal="center" vertical="center" wrapText="1"/>
    </xf>
    <xf numFmtId="0" fontId="52" fillId="0" borderId="0" xfId="0" applyFont="1" applyAlignment="1">
      <alignment/>
    </xf>
    <xf numFmtId="0" fontId="6" fillId="0" borderId="0" xfId="0" applyFont="1" applyFill="1" applyAlignment="1">
      <alignment/>
    </xf>
    <xf numFmtId="0" fontId="6" fillId="0" borderId="0" xfId="0" applyFont="1" applyBorder="1" applyAlignment="1">
      <alignment/>
    </xf>
    <xf numFmtId="216" fontId="6" fillId="0" borderId="0" xfId="0" applyNumberFormat="1" applyFont="1" applyFill="1" applyBorder="1" applyAlignment="1">
      <alignment/>
    </xf>
    <xf numFmtId="0" fontId="6" fillId="0" borderId="0" xfId="0" applyFont="1" applyBorder="1" applyAlignment="1">
      <alignment/>
    </xf>
    <xf numFmtId="0" fontId="7" fillId="0" borderId="0" xfId="0" applyFont="1" applyFill="1" applyBorder="1" applyAlignment="1">
      <alignment horizontal="center" vertical="center"/>
    </xf>
    <xf numFmtId="0" fontId="6" fillId="15" borderId="0" xfId="0" applyNumberFormat="1" applyFont="1" applyFill="1" applyBorder="1" applyAlignment="1">
      <alignment horizontal="left" vertical="center"/>
    </xf>
    <xf numFmtId="0" fontId="6" fillId="0" borderId="0" xfId="0" applyNumberFormat="1" applyFont="1" applyFill="1" applyBorder="1" applyAlignment="1">
      <alignment horizontal="left" vertical="center"/>
    </xf>
    <xf numFmtId="0" fontId="1" fillId="0" borderId="0" xfId="0" applyFont="1" applyAlignment="1">
      <alignment horizontal="center"/>
    </xf>
    <xf numFmtId="3" fontId="28" fillId="10" borderId="2" xfId="20" applyNumberFormat="1" applyFont="1" applyFill="1" applyBorder="1" applyAlignment="1">
      <alignment horizontal="center" vertical="center"/>
    </xf>
    <xf numFmtId="0" fontId="53" fillId="0" borderId="0" xfId="0" applyFont="1" applyFill="1" applyBorder="1" applyAlignment="1">
      <alignment horizontal="left" vertical="center"/>
    </xf>
    <xf numFmtId="0" fontId="54" fillId="0" borderId="0" xfId="0" applyFont="1" applyAlignment="1">
      <alignment/>
    </xf>
    <xf numFmtId="217" fontId="14" fillId="6" borderId="0" xfId="0" applyNumberFormat="1" applyFont="1" applyFill="1" applyBorder="1" applyAlignment="1">
      <alignment horizontal="center" vertical="center"/>
    </xf>
    <xf numFmtId="0" fontId="56" fillId="0" borderId="0" xfId="0" applyFont="1" applyAlignment="1">
      <alignment/>
    </xf>
    <xf numFmtId="0" fontId="4" fillId="0" borderId="0" xfId="0" applyFont="1" applyFill="1" applyBorder="1" applyAlignment="1">
      <alignment horizontal="left" vertical="center"/>
    </xf>
    <xf numFmtId="0" fontId="0" fillId="0" borderId="0" xfId="0" applyFont="1" applyAlignment="1">
      <alignment/>
    </xf>
    <xf numFmtId="3" fontId="57" fillId="0" borderId="0" xfId="0" applyNumberFormat="1" applyFont="1" applyFill="1" applyBorder="1" applyAlignment="1">
      <alignment horizontal="center" vertical="center"/>
    </xf>
    <xf numFmtId="0" fontId="0" fillId="0" borderId="0" xfId="0" applyFont="1" applyFill="1" applyBorder="1" applyAlignment="1">
      <alignment/>
    </xf>
    <xf numFmtId="0" fontId="0" fillId="0" borderId="0" xfId="0" applyFont="1" applyBorder="1" applyAlignment="1">
      <alignment/>
    </xf>
    <xf numFmtId="3" fontId="0" fillId="0" borderId="0" xfId="0" applyNumberFormat="1" applyFont="1" applyAlignment="1">
      <alignment/>
    </xf>
    <xf numFmtId="0" fontId="0" fillId="0" borderId="0" xfId="0" applyFont="1" applyFill="1" applyAlignment="1">
      <alignment/>
    </xf>
    <xf numFmtId="0" fontId="0" fillId="0" borderId="0" xfId="0" applyFont="1" applyFill="1" applyAlignment="1">
      <alignment horizontal="left"/>
    </xf>
    <xf numFmtId="3" fontId="27" fillId="8" borderId="0" xfId="0" applyNumberFormat="1" applyFont="1" applyFill="1" applyBorder="1" applyAlignment="1">
      <alignment horizontal="right" vertical="center"/>
    </xf>
    <xf numFmtId="3" fontId="27" fillId="0" borderId="0" xfId="0" applyNumberFormat="1" applyFont="1" applyFill="1" applyBorder="1" applyAlignment="1">
      <alignment horizontal="right" vertical="center"/>
    </xf>
    <xf numFmtId="3" fontId="27" fillId="8" borderId="3" xfId="0" applyNumberFormat="1" applyFont="1" applyFill="1" applyBorder="1" applyAlignment="1">
      <alignment horizontal="right" vertical="center"/>
    </xf>
    <xf numFmtId="200" fontId="31" fillId="0" borderId="2" xfId="20" applyNumberFormat="1" applyFont="1" applyFill="1" applyBorder="1" applyAlignment="1">
      <alignment horizontal="center" vertical="center"/>
    </xf>
    <xf numFmtId="200" fontId="0" fillId="0" borderId="0" xfId="0" applyNumberFormat="1" applyFont="1" applyAlignment="1">
      <alignment/>
    </xf>
    <xf numFmtId="172" fontId="27" fillId="0" borderId="2" xfId="20" applyNumberFormat="1" applyFont="1" applyFill="1" applyBorder="1" applyAlignment="1">
      <alignment horizontal="center" vertical="center"/>
    </xf>
    <xf numFmtId="172" fontId="0" fillId="0" borderId="0" xfId="0" applyNumberFormat="1" applyFont="1" applyAlignment="1">
      <alignment/>
    </xf>
    <xf numFmtId="0" fontId="0" fillId="0" borderId="0" xfId="0" applyAlignment="1">
      <alignment horizontal="right"/>
    </xf>
    <xf numFmtId="0" fontId="4" fillId="0" borderId="0" xfId="0" applyFont="1" applyFill="1" applyBorder="1" applyAlignment="1">
      <alignment horizontal="right" vertical="center"/>
    </xf>
    <xf numFmtId="0" fontId="16" fillId="0" borderId="0" xfId="0" applyFont="1" applyFill="1" applyAlignment="1">
      <alignment horizontal="right"/>
    </xf>
    <xf numFmtId="0" fontId="0" fillId="3" borderId="0" xfId="0" applyFont="1" applyFill="1" applyBorder="1" applyAlignment="1">
      <alignment horizontal="left" vertical="center"/>
    </xf>
    <xf numFmtId="0" fontId="0" fillId="0" borderId="0" xfId="0" applyFont="1" applyAlignment="1">
      <alignment horizontal="right"/>
    </xf>
    <xf numFmtId="0" fontId="8" fillId="0" borderId="0" xfId="0" applyFont="1" applyAlignment="1">
      <alignment horizontal="right"/>
    </xf>
    <xf numFmtId="0" fontId="58" fillId="0" borderId="0" xfId="0" applyFont="1" applyAlignment="1">
      <alignment/>
    </xf>
    <xf numFmtId="0" fontId="18" fillId="3" borderId="0" xfId="0" applyFont="1" applyFill="1" applyBorder="1" applyAlignment="1">
      <alignment horizontal="center" vertical="center"/>
    </xf>
    <xf numFmtId="0" fontId="0" fillId="3" borderId="0" xfId="0" applyFont="1" applyFill="1" applyBorder="1" applyAlignment="1">
      <alignment horizontal="centerContinuous" vertical="center"/>
    </xf>
    <xf numFmtId="0" fontId="9" fillId="3" borderId="0" xfId="0" applyFont="1" applyFill="1" applyBorder="1" applyAlignment="1">
      <alignment horizontal="center" vertical="center"/>
    </xf>
    <xf numFmtId="0" fontId="4" fillId="3" borderId="0" xfId="0" applyFont="1" applyFill="1" applyBorder="1" applyAlignment="1">
      <alignment horizontal="center" vertical="center"/>
    </xf>
    <xf numFmtId="0" fontId="6" fillId="3" borderId="0" xfId="0" applyFont="1" applyFill="1" applyAlignment="1">
      <alignment/>
    </xf>
    <xf numFmtId="0" fontId="6" fillId="3" borderId="0" xfId="0" applyFont="1" applyFill="1" applyBorder="1" applyAlignment="1">
      <alignment/>
    </xf>
    <xf numFmtId="3" fontId="8" fillId="0" borderId="0" xfId="0" applyNumberFormat="1" applyFont="1" applyAlignment="1">
      <alignment/>
    </xf>
    <xf numFmtId="0" fontId="1" fillId="0" borderId="0" xfId="0" applyFont="1" applyFill="1" applyBorder="1" applyAlignment="1">
      <alignment horizontal="center" vertical="center" wrapText="1"/>
    </xf>
    <xf numFmtId="0" fontId="61" fillId="0" borderId="0" xfId="0" applyFont="1" applyAlignment="1">
      <alignment/>
    </xf>
    <xf numFmtId="0" fontId="47" fillId="0" borderId="0" xfId="15" applyAlignment="1">
      <alignment/>
    </xf>
    <xf numFmtId="0" fontId="62" fillId="0" borderId="0" xfId="0" applyFont="1" applyAlignment="1">
      <alignment wrapText="1"/>
    </xf>
    <xf numFmtId="0" fontId="31" fillId="0" borderId="0" xfId="0" applyFont="1" applyAlignment="1">
      <alignment wrapText="1"/>
    </xf>
    <xf numFmtId="0" fontId="31" fillId="0" borderId="0" xfId="0" applyFont="1" applyAlignment="1">
      <alignment vertical="top" wrapText="1"/>
    </xf>
    <xf numFmtId="0" fontId="65" fillId="16" borderId="0" xfId="0" applyFont="1" applyFill="1" applyAlignment="1">
      <alignment horizontal="left" vertical="top" wrapText="1"/>
    </xf>
    <xf numFmtId="0" fontId="31" fillId="0" borderId="0" xfId="0" applyFont="1" applyAlignment="1">
      <alignment horizontal="left" vertical="top" wrapText="1"/>
    </xf>
    <xf numFmtId="0" fontId="0" fillId="0" borderId="0" xfId="0" applyAlignment="1">
      <alignment wrapText="1"/>
    </xf>
    <xf numFmtId="0" fontId="31" fillId="0" borderId="0" xfId="0" applyFont="1" applyBorder="1" applyAlignment="1">
      <alignment horizontal="left" vertical="top" wrapText="1"/>
    </xf>
    <xf numFmtId="0" fontId="65" fillId="0" borderId="0" xfId="0" applyFont="1" applyFill="1" applyAlignment="1">
      <alignment horizontal="left" vertical="top" wrapText="1"/>
    </xf>
    <xf numFmtId="0" fontId="14" fillId="0" borderId="0" xfId="0" applyFont="1" applyFill="1" applyBorder="1" applyAlignment="1">
      <alignment horizontal="center" vertical="center"/>
    </xf>
    <xf numFmtId="0" fontId="14" fillId="0" borderId="0" xfId="0" applyFont="1" applyFill="1" applyBorder="1" applyAlignment="1">
      <alignment horizontal="center" vertical="center" wrapText="1"/>
    </xf>
    <xf numFmtId="0" fontId="57" fillId="15" borderId="15" xfId="0" applyNumberFormat="1" applyFont="1" applyFill="1" applyBorder="1" applyAlignment="1">
      <alignment horizontal="center" vertical="center" wrapText="1"/>
    </xf>
    <xf numFmtId="0" fontId="14" fillId="0" borderId="0" xfId="0" applyFont="1" applyAlignment="1">
      <alignment/>
    </xf>
    <xf numFmtId="0" fontId="14" fillId="0" borderId="0" xfId="0" applyFont="1" applyFill="1" applyAlignment="1">
      <alignment/>
    </xf>
    <xf numFmtId="0" fontId="14" fillId="0" borderId="0" xfId="0" applyFont="1" applyFill="1" applyBorder="1" applyAlignment="1">
      <alignment/>
    </xf>
    <xf numFmtId="0" fontId="60" fillId="0" borderId="0" xfId="0" applyFont="1" applyBorder="1" applyAlignment="1">
      <alignment horizontal="center" vertical="center"/>
    </xf>
    <xf numFmtId="0" fontId="71" fillId="0" borderId="0" xfId="0" applyNumberFormat="1" applyFont="1" applyFill="1" applyBorder="1" applyAlignment="1">
      <alignment horizontal="center" vertical="center"/>
    </xf>
    <xf numFmtId="216" fontId="60" fillId="0" borderId="0" xfId="0" applyNumberFormat="1" applyFont="1" applyBorder="1" applyAlignment="1">
      <alignment vertical="center"/>
    </xf>
    <xf numFmtId="0" fontId="14" fillId="0" borderId="0" xfId="0" applyFont="1" applyBorder="1" applyAlignment="1">
      <alignment/>
    </xf>
    <xf numFmtId="216" fontId="60" fillId="0" borderId="0" xfId="0" applyNumberFormat="1" applyFont="1" applyBorder="1" applyAlignment="1">
      <alignment/>
    </xf>
    <xf numFmtId="216" fontId="60" fillId="3" borderId="0" xfId="0" applyNumberFormat="1" applyFont="1" applyFill="1" applyBorder="1" applyAlignment="1">
      <alignment horizontal="right" vertical="center"/>
    </xf>
    <xf numFmtId="216" fontId="14" fillId="3" borderId="0" xfId="0" applyNumberFormat="1" applyFont="1" applyFill="1" applyBorder="1" applyAlignment="1">
      <alignment/>
    </xf>
    <xf numFmtId="216" fontId="60" fillId="0" borderId="0" xfId="0" applyNumberFormat="1" applyFont="1" applyFill="1" applyBorder="1" applyAlignment="1">
      <alignment horizontal="right" vertical="center"/>
    </xf>
    <xf numFmtId="3" fontId="72" fillId="0" borderId="5" xfId="0" applyNumberFormat="1" applyFont="1" applyFill="1" applyBorder="1" applyAlignment="1">
      <alignment horizontal="center" vertical="center"/>
    </xf>
    <xf numFmtId="3" fontId="72" fillId="0" borderId="7" xfId="0" applyNumberFormat="1" applyFont="1" applyFill="1" applyBorder="1" applyAlignment="1">
      <alignment horizontal="center" vertical="center"/>
    </xf>
    <xf numFmtId="3" fontId="72" fillId="0" borderId="12" xfId="0" applyNumberFormat="1" applyFont="1" applyFill="1" applyBorder="1" applyAlignment="1">
      <alignment horizontal="center" vertical="center"/>
    </xf>
    <xf numFmtId="3" fontId="72" fillId="0" borderId="13" xfId="0" applyNumberFormat="1" applyFont="1" applyFill="1" applyBorder="1" applyAlignment="1">
      <alignment horizontal="center" vertical="center"/>
    </xf>
    <xf numFmtId="3" fontId="72" fillId="0" borderId="2" xfId="0" applyNumberFormat="1" applyFont="1" applyFill="1" applyBorder="1" applyAlignment="1">
      <alignment horizontal="center" vertical="center"/>
    </xf>
    <xf numFmtId="172" fontId="23" fillId="8" borderId="0" xfId="0" applyNumberFormat="1" applyFont="1" applyFill="1" applyBorder="1" applyAlignment="1">
      <alignment horizontal="center" vertical="center"/>
    </xf>
    <xf numFmtId="172" fontId="23" fillId="0" borderId="0" xfId="0" applyNumberFormat="1" applyFont="1" applyFill="1" applyBorder="1" applyAlignment="1">
      <alignment horizontal="center" vertical="center"/>
    </xf>
    <xf numFmtId="172" fontId="23" fillId="8" borderId="3" xfId="0" applyNumberFormat="1" applyFont="1" applyFill="1" applyBorder="1" applyAlignment="1">
      <alignment horizontal="center" vertical="center"/>
    </xf>
    <xf numFmtId="3" fontId="46" fillId="0" borderId="13" xfId="0" applyNumberFormat="1" applyFont="1" applyFill="1" applyBorder="1" applyAlignment="1">
      <alignment horizontal="right" vertical="center"/>
    </xf>
    <xf numFmtId="3" fontId="46" fillId="0" borderId="7" xfId="0" applyNumberFormat="1" applyFont="1" applyFill="1" applyBorder="1" applyAlignment="1">
      <alignment horizontal="right" vertical="center"/>
    </xf>
    <xf numFmtId="3" fontId="27" fillId="10" borderId="5" xfId="0" applyNumberFormat="1" applyFont="1" applyFill="1" applyBorder="1" applyAlignment="1">
      <alignment horizontal="right" vertical="center"/>
    </xf>
    <xf numFmtId="3" fontId="27" fillId="10" borderId="0" xfId="0" applyNumberFormat="1" applyFont="1" applyFill="1" applyBorder="1" applyAlignment="1">
      <alignment horizontal="right" vertical="center"/>
    </xf>
    <xf numFmtId="3" fontId="27" fillId="0" borderId="5" xfId="0" applyNumberFormat="1" applyFont="1" applyFill="1" applyBorder="1" applyAlignment="1">
      <alignment horizontal="right" vertical="center"/>
    </xf>
    <xf numFmtId="3" fontId="27" fillId="10" borderId="8" xfId="0" applyNumberFormat="1" applyFont="1" applyFill="1" applyBorder="1" applyAlignment="1">
      <alignment horizontal="right" vertical="center"/>
    </xf>
    <xf numFmtId="3" fontId="27" fillId="10" borderId="3" xfId="0" applyNumberFormat="1" applyFont="1" applyFill="1" applyBorder="1" applyAlignment="1">
      <alignment horizontal="right" vertical="center"/>
    </xf>
    <xf numFmtId="3" fontId="31" fillId="8" borderId="5" xfId="0" applyNumberFormat="1" applyFont="1" applyFill="1" applyBorder="1" applyAlignment="1">
      <alignment horizontal="right" vertical="center"/>
    </xf>
    <xf numFmtId="3" fontId="30" fillId="8" borderId="0" xfId="0" applyNumberFormat="1" applyFont="1" applyFill="1" applyBorder="1" applyAlignment="1">
      <alignment horizontal="right" vertical="center"/>
    </xf>
    <xf numFmtId="3" fontId="31" fillId="0" borderId="5" xfId="0" applyNumberFormat="1" applyFont="1" applyFill="1" applyBorder="1" applyAlignment="1">
      <alignment horizontal="right" vertical="center"/>
    </xf>
    <xf numFmtId="3" fontId="30" fillId="0" borderId="0" xfId="0" applyNumberFormat="1" applyFont="1" applyFill="1" applyBorder="1" applyAlignment="1">
      <alignment horizontal="right" vertical="center"/>
    </xf>
    <xf numFmtId="3" fontId="31" fillId="8" borderId="8" xfId="0" applyNumberFormat="1" applyFont="1" applyFill="1" applyBorder="1" applyAlignment="1">
      <alignment horizontal="right" vertical="center"/>
    </xf>
    <xf numFmtId="3" fontId="30" fillId="8" borderId="3" xfId="0" applyNumberFormat="1" applyFont="1" applyFill="1" applyBorder="1" applyAlignment="1">
      <alignment horizontal="right" vertical="center"/>
    </xf>
    <xf numFmtId="3" fontId="30" fillId="8" borderId="5" xfId="0" applyNumberFormat="1" applyFont="1" applyFill="1" applyBorder="1" applyAlignment="1">
      <alignment horizontal="right" vertical="center"/>
    </xf>
    <xf numFmtId="3" fontId="30" fillId="0" borderId="5" xfId="0" applyNumberFormat="1" applyFont="1" applyFill="1" applyBorder="1" applyAlignment="1">
      <alignment horizontal="right" vertical="center"/>
    </xf>
    <xf numFmtId="3" fontId="30" fillId="8" borderId="8" xfId="0" applyNumberFormat="1" applyFont="1" applyFill="1" applyBorder="1" applyAlignment="1">
      <alignment horizontal="right" vertical="center"/>
    </xf>
    <xf numFmtId="3" fontId="31" fillId="8" borderId="0" xfId="20" applyNumberFormat="1" applyFont="1" applyFill="1" applyBorder="1" applyAlignment="1">
      <alignment horizontal="right" vertical="center"/>
    </xf>
    <xf numFmtId="3" fontId="31" fillId="0" borderId="0" xfId="20" applyNumberFormat="1" applyFont="1" applyFill="1" applyBorder="1" applyAlignment="1">
      <alignment horizontal="right" vertical="center"/>
    </xf>
    <xf numFmtId="3" fontId="31" fillId="8" borderId="3" xfId="20" applyNumberFormat="1" applyFont="1" applyFill="1" applyBorder="1" applyAlignment="1">
      <alignment horizontal="right" vertical="center"/>
    </xf>
    <xf numFmtId="3" fontId="30" fillId="3" borderId="0" xfId="0" applyNumberFormat="1" applyFont="1" applyFill="1" applyBorder="1" applyAlignment="1">
      <alignment horizontal="right" vertical="center"/>
    </xf>
    <xf numFmtId="3" fontId="38" fillId="0" borderId="7" xfId="0" applyNumberFormat="1" applyFont="1" applyFill="1" applyBorder="1" applyAlignment="1">
      <alignment horizontal="right" vertical="center"/>
    </xf>
    <xf numFmtId="3" fontId="27" fillId="2" borderId="5" xfId="0" applyNumberFormat="1" applyFont="1" applyFill="1" applyBorder="1" applyAlignment="1">
      <alignment horizontal="right" vertical="center"/>
    </xf>
    <xf numFmtId="3" fontId="27" fillId="2" borderId="8" xfId="0" applyNumberFormat="1" applyFont="1" applyFill="1" applyBorder="1" applyAlignment="1">
      <alignment horizontal="right" vertical="center"/>
    </xf>
    <xf numFmtId="0" fontId="6" fillId="5" borderId="16" xfId="0" applyFont="1" applyFill="1" applyBorder="1" applyAlignment="1">
      <alignment horizontal="left" vertical="center"/>
    </xf>
    <xf numFmtId="0" fontId="6" fillId="5" borderId="17" xfId="0" applyFont="1" applyFill="1" applyBorder="1" applyAlignment="1">
      <alignment horizontal="left" vertical="center"/>
    </xf>
    <xf numFmtId="0" fontId="6" fillId="0" borderId="16" xfId="0" applyFont="1" applyFill="1" applyBorder="1" applyAlignment="1">
      <alignment horizontal="left" vertical="center"/>
    </xf>
    <xf numFmtId="0" fontId="6" fillId="0" borderId="17" xfId="0" applyFont="1" applyFill="1" applyBorder="1" applyAlignment="1">
      <alignment horizontal="left" vertical="center"/>
    </xf>
    <xf numFmtId="0" fontId="6" fillId="6" borderId="16" xfId="0" applyFont="1" applyFill="1" applyBorder="1" applyAlignment="1">
      <alignment horizontal="left" vertical="center"/>
    </xf>
    <xf numFmtId="0" fontId="6" fillId="6" borderId="17" xfId="0" applyFont="1" applyFill="1" applyBorder="1" applyAlignment="1">
      <alignment horizontal="left" vertical="center"/>
    </xf>
    <xf numFmtId="0" fontId="12" fillId="0" borderId="0" xfId="0" applyFont="1" applyFill="1" applyBorder="1" applyAlignment="1">
      <alignment horizontal="center" vertical="center"/>
    </xf>
    <xf numFmtId="0" fontId="7" fillId="0" borderId="0" xfId="0" applyFont="1" applyFill="1" applyBorder="1" applyAlignment="1">
      <alignment horizontal="right" vertical="center" wrapText="1"/>
    </xf>
    <xf numFmtId="3" fontId="42" fillId="0" borderId="18" xfId="0" applyNumberFormat="1" applyFont="1" applyFill="1" applyBorder="1" applyAlignment="1">
      <alignment horizontal="right" vertical="center"/>
    </xf>
    <xf numFmtId="3" fontId="14" fillId="6" borderId="19" xfId="0" applyNumberFormat="1" applyFont="1" applyFill="1" applyBorder="1" applyAlignment="1">
      <alignment horizontal="right"/>
    </xf>
    <xf numFmtId="3" fontId="14" fillId="0" borderId="19" xfId="0" applyNumberFormat="1" applyFont="1" applyFill="1" applyBorder="1" applyAlignment="1">
      <alignment horizontal="right"/>
    </xf>
    <xf numFmtId="3" fontId="42" fillId="0" borderId="20" xfId="0" applyNumberFormat="1" applyFont="1" applyFill="1" applyBorder="1" applyAlignment="1">
      <alignment horizontal="center" vertical="center"/>
    </xf>
    <xf numFmtId="3" fontId="42" fillId="0" borderId="21" xfId="0" applyNumberFormat="1" applyFont="1" applyFill="1" applyBorder="1" applyAlignment="1">
      <alignment horizontal="center" vertical="center"/>
    </xf>
    <xf numFmtId="3" fontId="42" fillId="0" borderId="22" xfId="0" applyNumberFormat="1" applyFont="1" applyFill="1" applyBorder="1" applyAlignment="1">
      <alignment horizontal="center" vertical="center"/>
    </xf>
    <xf numFmtId="217" fontId="14" fillId="6" borderId="16" xfId="0" applyNumberFormat="1" applyFont="1" applyFill="1" applyBorder="1" applyAlignment="1">
      <alignment horizontal="center" vertical="center"/>
    </xf>
    <xf numFmtId="217" fontId="14" fillId="6" borderId="17" xfId="0" applyNumberFormat="1" applyFont="1" applyFill="1" applyBorder="1" applyAlignment="1">
      <alignment horizontal="center" vertical="center"/>
    </xf>
    <xf numFmtId="3" fontId="14" fillId="3" borderId="16" xfId="0" applyNumberFormat="1" applyFont="1" applyFill="1" applyBorder="1" applyAlignment="1">
      <alignment horizontal="center"/>
    </xf>
    <xf numFmtId="3" fontId="14" fillId="3" borderId="17" xfId="0" applyNumberFormat="1" applyFont="1" applyFill="1" applyBorder="1" applyAlignment="1">
      <alignment horizontal="center"/>
    </xf>
    <xf numFmtId="3" fontId="14" fillId="6" borderId="16" xfId="0" applyNumberFormat="1" applyFont="1" applyFill="1" applyBorder="1" applyAlignment="1">
      <alignment horizontal="center"/>
    </xf>
    <xf numFmtId="3" fontId="14" fillId="6" borderId="17" xfId="0" applyNumberFormat="1" applyFont="1" applyFill="1" applyBorder="1" applyAlignment="1">
      <alignment horizontal="center"/>
    </xf>
    <xf numFmtId="3" fontId="1" fillId="4" borderId="0" xfId="0" applyNumberFormat="1" applyFont="1" applyFill="1" applyBorder="1" applyAlignment="1">
      <alignment horizontal="right" vertical="center"/>
    </xf>
    <xf numFmtId="3" fontId="14" fillId="0" borderId="17" xfId="0" applyNumberFormat="1" applyFont="1" applyBorder="1" applyAlignment="1">
      <alignment horizontal="center"/>
    </xf>
    <xf numFmtId="3" fontId="38" fillId="0" borderId="13" xfId="0" applyNumberFormat="1" applyFont="1" applyFill="1" applyBorder="1" applyAlignment="1">
      <alignment horizontal="right" vertical="center"/>
    </xf>
    <xf numFmtId="3" fontId="38" fillId="0" borderId="0" xfId="20" applyNumberFormat="1" applyFont="1" applyFill="1" applyBorder="1" applyAlignment="1">
      <alignment horizontal="right" vertical="center"/>
    </xf>
    <xf numFmtId="172" fontId="38" fillId="0" borderId="12" xfId="0" applyNumberFormat="1" applyFont="1" applyFill="1" applyBorder="1" applyAlignment="1">
      <alignment horizontal="center" vertical="center"/>
    </xf>
    <xf numFmtId="200" fontId="38" fillId="0" borderId="2" xfId="20" applyNumberFormat="1" applyFont="1" applyFill="1" applyBorder="1" applyAlignment="1">
      <alignment horizontal="center" vertical="center"/>
    </xf>
    <xf numFmtId="3" fontId="38" fillId="0" borderId="5" xfId="0" applyNumberFormat="1" applyFont="1" applyFill="1" applyBorder="1" applyAlignment="1">
      <alignment horizontal="right" vertical="center"/>
    </xf>
    <xf numFmtId="3" fontId="38" fillId="0" borderId="7" xfId="20" applyNumberFormat="1" applyFont="1" applyFill="1" applyBorder="1" applyAlignment="1">
      <alignment horizontal="right" vertical="center"/>
    </xf>
    <xf numFmtId="172" fontId="38" fillId="0" borderId="2" xfId="0" applyNumberFormat="1" applyFont="1" applyFill="1" applyBorder="1" applyAlignment="1">
      <alignment horizontal="center" vertical="center"/>
    </xf>
    <xf numFmtId="172" fontId="38" fillId="0" borderId="12" xfId="0" applyNumberFormat="1" applyFont="1" applyBorder="1" applyAlignment="1">
      <alignment horizontal="center" vertical="center"/>
    </xf>
    <xf numFmtId="3" fontId="74" fillId="0" borderId="13" xfId="0" applyNumberFormat="1" applyFont="1" applyFill="1" applyBorder="1" applyAlignment="1">
      <alignment horizontal="right" vertical="center"/>
    </xf>
    <xf numFmtId="172" fontId="74" fillId="0" borderId="12" xfId="0" applyNumberFormat="1" applyFont="1" applyBorder="1" applyAlignment="1">
      <alignment horizontal="center" vertical="center"/>
    </xf>
    <xf numFmtId="3" fontId="74" fillId="0" borderId="7" xfId="20" applyNumberFormat="1" applyFont="1" applyFill="1" applyBorder="1" applyAlignment="1">
      <alignment horizontal="right" vertical="center"/>
    </xf>
    <xf numFmtId="3" fontId="21" fillId="0" borderId="13" xfId="0" applyNumberFormat="1" applyFont="1" applyFill="1" applyBorder="1" applyAlignment="1">
      <alignment horizontal="right" vertical="center"/>
    </xf>
    <xf numFmtId="200" fontId="21" fillId="0" borderId="2" xfId="20" applyNumberFormat="1" applyFont="1" applyFill="1" applyBorder="1" applyAlignment="1">
      <alignment horizontal="center" vertical="center"/>
    </xf>
    <xf numFmtId="3" fontId="21" fillId="0" borderId="7" xfId="0" applyNumberFormat="1" applyFont="1" applyFill="1" applyBorder="1" applyAlignment="1">
      <alignment horizontal="right" vertical="center"/>
    </xf>
    <xf numFmtId="172" fontId="21" fillId="0" borderId="2" xfId="20" applyNumberFormat="1" applyFont="1" applyFill="1" applyBorder="1" applyAlignment="1">
      <alignment horizontal="center" vertical="center"/>
    </xf>
    <xf numFmtId="0" fontId="75" fillId="3" borderId="0" xfId="0" applyFont="1" applyFill="1" applyBorder="1" applyAlignment="1">
      <alignment horizontal="center" vertical="center"/>
    </xf>
    <xf numFmtId="0" fontId="75" fillId="0" borderId="0" xfId="0" applyFont="1" applyFill="1" applyBorder="1" applyAlignment="1">
      <alignment horizontal="center" vertical="center" wrapText="1"/>
    </xf>
    <xf numFmtId="0" fontId="20" fillId="10" borderId="10" xfId="0" applyFont="1" applyFill="1" applyBorder="1" applyAlignment="1">
      <alignment horizontal="center" vertical="center"/>
    </xf>
    <xf numFmtId="0" fontId="20" fillId="10" borderId="6" xfId="0" applyFont="1" applyFill="1" applyBorder="1" applyAlignment="1">
      <alignment horizontal="center" vertical="center"/>
    </xf>
    <xf numFmtId="0" fontId="20" fillId="10" borderId="11" xfId="0" applyFont="1" applyFill="1" applyBorder="1" applyAlignment="1">
      <alignment horizontal="center" vertical="center"/>
    </xf>
    <xf numFmtId="0" fontId="17" fillId="12" borderId="6" xfId="0" applyFont="1" applyFill="1" applyBorder="1" applyAlignment="1">
      <alignment horizontal="center" vertical="center" wrapText="1" shrinkToFit="1"/>
    </xf>
    <xf numFmtId="0" fontId="17" fillId="12" borderId="11" xfId="0" applyFont="1" applyFill="1" applyBorder="1" applyAlignment="1">
      <alignment horizontal="center" vertical="center" wrapText="1" shrinkToFit="1"/>
    </xf>
    <xf numFmtId="0" fontId="20" fillId="8" borderId="12" xfId="0" applyFont="1" applyFill="1" applyBorder="1" applyAlignment="1">
      <alignment horizontal="center" vertical="center"/>
    </xf>
    <xf numFmtId="0" fontId="20" fillId="8" borderId="2" xfId="0" applyFont="1" applyFill="1" applyBorder="1" applyAlignment="1">
      <alignment horizontal="center" vertical="center"/>
    </xf>
    <xf numFmtId="0" fontId="20" fillId="8" borderId="13" xfId="0" applyFont="1" applyFill="1" applyBorder="1" applyAlignment="1">
      <alignment horizontal="center" vertical="center"/>
    </xf>
    <xf numFmtId="0" fontId="20" fillId="8" borderId="5" xfId="0" applyFont="1" applyFill="1" applyBorder="1" applyAlignment="1">
      <alignment horizontal="center" vertical="center"/>
    </xf>
    <xf numFmtId="3" fontId="28" fillId="8" borderId="5" xfId="0" applyNumberFormat="1" applyFont="1" applyFill="1" applyBorder="1" applyAlignment="1">
      <alignment vertical="center"/>
    </xf>
    <xf numFmtId="3" fontId="21" fillId="0" borderId="7" xfId="0" applyNumberFormat="1" applyFont="1" applyFill="1" applyBorder="1" applyAlignment="1">
      <alignment horizontal="center" vertical="center"/>
    </xf>
    <xf numFmtId="3" fontId="28" fillId="8" borderId="0" xfId="0" applyNumberFormat="1" applyFont="1" applyFill="1" applyBorder="1" applyAlignment="1">
      <alignment horizontal="center"/>
    </xf>
    <xf numFmtId="3" fontId="28" fillId="0" borderId="0" xfId="0" applyNumberFormat="1" applyFont="1" applyBorder="1" applyAlignment="1">
      <alignment horizontal="center"/>
    </xf>
    <xf numFmtId="3" fontId="23" fillId="8" borderId="0" xfId="0" applyNumberFormat="1" applyFont="1" applyFill="1" applyBorder="1" applyAlignment="1">
      <alignment horizontal="center" vertical="center"/>
    </xf>
    <xf numFmtId="3" fontId="23" fillId="0" borderId="0" xfId="0" applyNumberFormat="1" applyFont="1" applyFill="1" applyBorder="1" applyAlignment="1">
      <alignment horizontal="center" vertical="center"/>
    </xf>
    <xf numFmtId="3" fontId="27" fillId="8" borderId="0" xfId="0" applyNumberFormat="1" applyFont="1" applyFill="1" applyBorder="1" applyAlignment="1">
      <alignment horizontal="center" vertical="center"/>
    </xf>
    <xf numFmtId="3" fontId="23" fillId="8" borderId="3" xfId="0" applyNumberFormat="1" applyFont="1" applyFill="1" applyBorder="1" applyAlignment="1">
      <alignment horizontal="center" vertical="center"/>
    </xf>
    <xf numFmtId="3" fontId="45" fillId="0" borderId="5" xfId="0" applyNumberFormat="1" applyFont="1" applyFill="1" applyBorder="1" applyAlignment="1">
      <alignment vertical="center"/>
    </xf>
    <xf numFmtId="3" fontId="45" fillId="0" borderId="0" xfId="0" applyNumberFormat="1" applyFont="1" applyFill="1" applyBorder="1" applyAlignment="1">
      <alignment vertical="center"/>
    </xf>
    <xf numFmtId="3" fontId="45" fillId="0" borderId="2" xfId="0" applyNumberFormat="1" applyFont="1" applyFill="1" applyBorder="1" applyAlignment="1">
      <alignment vertical="center"/>
    </xf>
    <xf numFmtId="3" fontId="28" fillId="8" borderId="0" xfId="0" applyNumberFormat="1" applyFont="1" applyFill="1" applyBorder="1" applyAlignment="1">
      <alignment horizontal="center" vertical="center"/>
    </xf>
    <xf numFmtId="3" fontId="28" fillId="0" borderId="0" xfId="0" applyNumberFormat="1" applyFont="1" applyFill="1" applyBorder="1" applyAlignment="1">
      <alignment horizontal="center" vertical="center"/>
    </xf>
    <xf numFmtId="3" fontId="28" fillId="8" borderId="3" xfId="0" applyNumberFormat="1" applyFont="1" applyFill="1" applyBorder="1" applyAlignment="1">
      <alignment horizontal="center" vertical="center"/>
    </xf>
    <xf numFmtId="4" fontId="21" fillId="0" borderId="7" xfId="0" applyNumberFormat="1" applyFont="1" applyFill="1" applyBorder="1" applyAlignment="1">
      <alignment horizontal="center" vertical="center"/>
    </xf>
    <xf numFmtId="4" fontId="38" fillId="0" borderId="7" xfId="0" applyNumberFormat="1" applyFont="1" applyFill="1" applyBorder="1" applyAlignment="1">
      <alignment horizontal="center" vertical="center"/>
    </xf>
    <xf numFmtId="4" fontId="27" fillId="8" borderId="0" xfId="0" applyNumberFormat="1" applyFont="1" applyFill="1" applyBorder="1" applyAlignment="1">
      <alignment horizontal="center"/>
    </xf>
    <xf numFmtId="4" fontId="27" fillId="0" borderId="0" xfId="0" applyNumberFormat="1" applyFont="1" applyBorder="1" applyAlignment="1">
      <alignment horizontal="center"/>
    </xf>
    <xf numFmtId="4" fontId="27" fillId="0" borderId="0" xfId="0" applyNumberFormat="1" applyFont="1" applyFill="1" applyBorder="1" applyAlignment="1">
      <alignment horizontal="center"/>
    </xf>
    <xf numFmtId="4" fontId="27" fillId="0" borderId="0" xfId="0" applyNumberFormat="1" applyFont="1" applyBorder="1" applyAlignment="1">
      <alignment horizontal="center" vertical="center"/>
    </xf>
    <xf numFmtId="4" fontId="27" fillId="8" borderId="3" xfId="0" applyNumberFormat="1" applyFont="1" applyFill="1" applyBorder="1" applyAlignment="1">
      <alignment horizontal="center"/>
    </xf>
    <xf numFmtId="3" fontId="21" fillId="0" borderId="13" xfId="0" applyNumberFormat="1" applyFont="1" applyFill="1" applyBorder="1" applyAlignment="1">
      <alignment horizontal="center" vertical="center"/>
    </xf>
    <xf numFmtId="3" fontId="28" fillId="8" borderId="5" xfId="0" applyNumberFormat="1" applyFont="1" applyFill="1" applyBorder="1" applyAlignment="1">
      <alignment horizontal="center" vertical="center"/>
    </xf>
    <xf numFmtId="3" fontId="28" fillId="8" borderId="8" xfId="0" applyNumberFormat="1" applyFont="1" applyFill="1" applyBorder="1" applyAlignment="1">
      <alignment horizontal="center" vertical="center"/>
    </xf>
    <xf numFmtId="3" fontId="2" fillId="4" borderId="7" xfId="0" applyNumberFormat="1" applyFont="1" applyFill="1" applyBorder="1" applyAlignment="1">
      <alignment horizontal="right" vertical="center"/>
    </xf>
    <xf numFmtId="0" fontId="4" fillId="0" borderId="3" xfId="0" applyFont="1" applyFill="1" applyBorder="1" applyAlignment="1">
      <alignment horizontal="center" vertical="center"/>
    </xf>
    <xf numFmtId="0" fontId="13" fillId="0" borderId="0" xfId="0" applyFont="1" applyFill="1" applyBorder="1" applyAlignment="1">
      <alignment horizontal="center" vertical="center" shrinkToFit="1"/>
    </xf>
    <xf numFmtId="3" fontId="60" fillId="0" borderId="0" xfId="0" applyNumberFormat="1" applyFont="1" applyFill="1" applyBorder="1" applyAlignment="1">
      <alignment horizontal="right" vertical="center"/>
    </xf>
    <xf numFmtId="3" fontId="42" fillId="0" borderId="0" xfId="0" applyNumberFormat="1" applyFont="1" applyFill="1" applyBorder="1" applyAlignment="1">
      <alignment horizontal="right" vertical="center"/>
    </xf>
    <xf numFmtId="0" fontId="12" fillId="0" borderId="0" xfId="0" applyFont="1" applyFill="1" applyBorder="1" applyAlignment="1">
      <alignment horizontal="left" vertical="center"/>
    </xf>
    <xf numFmtId="0" fontId="1" fillId="0" borderId="0" xfId="0" applyFont="1" applyFill="1" applyBorder="1" applyAlignment="1">
      <alignment horizontal="left" vertical="center"/>
    </xf>
    <xf numFmtId="3" fontId="57" fillId="0" borderId="0" xfId="0" applyNumberFormat="1" applyFont="1" applyFill="1" applyBorder="1" applyAlignment="1">
      <alignment horizontal="right" vertical="center"/>
    </xf>
    <xf numFmtId="3" fontId="14" fillId="0" borderId="0" xfId="0" applyNumberFormat="1" applyFont="1" applyFill="1" applyBorder="1" applyAlignment="1">
      <alignment horizontal="right" vertical="center"/>
    </xf>
    <xf numFmtId="3" fontId="31" fillId="12" borderId="6" xfId="0" applyNumberFormat="1" applyFont="1" applyFill="1" applyBorder="1" applyAlignment="1">
      <alignment horizontal="center"/>
    </xf>
    <xf numFmtId="3" fontId="31" fillId="3" borderId="6" xfId="0" applyNumberFormat="1" applyFont="1" applyFill="1" applyBorder="1" applyAlignment="1">
      <alignment horizontal="center"/>
    </xf>
    <xf numFmtId="3" fontId="31" fillId="12" borderId="11" xfId="0" applyNumberFormat="1" applyFont="1" applyFill="1" applyBorder="1" applyAlignment="1">
      <alignment horizontal="center"/>
    </xf>
    <xf numFmtId="0" fontId="5" fillId="0" borderId="12" xfId="0" applyFont="1" applyFill="1" applyBorder="1" applyAlignment="1">
      <alignment horizontal="centerContinuous" vertical="center"/>
    </xf>
    <xf numFmtId="3" fontId="14" fillId="6" borderId="5" xfId="0" applyNumberFormat="1" applyFont="1" applyFill="1" applyBorder="1" applyAlignment="1">
      <alignment horizontal="right"/>
    </xf>
    <xf numFmtId="3" fontId="14" fillId="6" borderId="0" xfId="0" applyNumberFormat="1" applyFont="1" applyFill="1" applyBorder="1" applyAlignment="1">
      <alignment horizontal="right"/>
    </xf>
    <xf numFmtId="3" fontId="14" fillId="6" borderId="2" xfId="0" applyNumberFormat="1" applyFont="1" applyFill="1" applyBorder="1" applyAlignment="1">
      <alignment horizontal="right"/>
    </xf>
    <xf numFmtId="3" fontId="14" fillId="3" borderId="5" xfId="0" applyNumberFormat="1" applyFont="1" applyFill="1" applyBorder="1" applyAlignment="1">
      <alignment horizontal="right"/>
    </xf>
    <xf numFmtId="3" fontId="14" fillId="3" borderId="0" xfId="0" applyNumberFormat="1" applyFont="1" applyFill="1" applyBorder="1" applyAlignment="1">
      <alignment horizontal="right"/>
    </xf>
    <xf numFmtId="3" fontId="14" fillId="0" borderId="2" xfId="0" applyNumberFormat="1" applyFont="1" applyBorder="1" applyAlignment="1">
      <alignment horizontal="right"/>
    </xf>
    <xf numFmtId="3" fontId="14" fillId="3" borderId="2" xfId="0" applyNumberFormat="1" applyFont="1" applyFill="1" applyBorder="1" applyAlignment="1">
      <alignment horizontal="right"/>
    </xf>
    <xf numFmtId="0" fontId="5" fillId="0" borderId="0" xfId="0" applyFont="1" applyAlignment="1">
      <alignment horizontal="left"/>
    </xf>
    <xf numFmtId="3" fontId="6" fillId="0" borderId="0" xfId="0" applyNumberFormat="1" applyFont="1" applyFill="1" applyBorder="1" applyAlignment="1">
      <alignment horizontal="right" vertical="center"/>
    </xf>
    <xf numFmtId="3" fontId="14" fillId="3" borderId="23" xfId="0" applyNumberFormat="1" applyFont="1" applyFill="1" applyBorder="1" applyAlignment="1">
      <alignment horizontal="right"/>
    </xf>
    <xf numFmtId="3" fontId="6" fillId="3" borderId="6" xfId="0" applyNumberFormat="1" applyFont="1" applyFill="1" applyBorder="1" applyAlignment="1">
      <alignment horizontal="right"/>
    </xf>
    <xf numFmtId="3" fontId="15" fillId="0" borderId="0" xfId="0" applyNumberFormat="1" applyFont="1" applyFill="1" applyBorder="1" applyAlignment="1">
      <alignment horizontal="right" vertical="center"/>
    </xf>
    <xf numFmtId="3" fontId="1" fillId="0" borderId="0" xfId="0" applyNumberFormat="1" applyFont="1" applyFill="1" applyBorder="1" applyAlignment="1">
      <alignment horizontal="right" vertical="center"/>
    </xf>
    <xf numFmtId="3" fontId="14" fillId="0" borderId="23" xfId="0" applyNumberFormat="1" applyFont="1" applyFill="1" applyBorder="1" applyAlignment="1">
      <alignment horizontal="right"/>
    </xf>
    <xf numFmtId="3" fontId="6" fillId="0" borderId="6" xfId="0" applyNumberFormat="1" applyFont="1" applyFill="1" applyBorder="1" applyAlignment="1">
      <alignment horizontal="right"/>
    </xf>
    <xf numFmtId="3" fontId="14" fillId="0" borderId="5" xfId="0" applyNumberFormat="1" applyFont="1" applyFill="1" applyBorder="1" applyAlignment="1">
      <alignment horizontal="right"/>
    </xf>
    <xf numFmtId="3" fontId="14" fillId="0" borderId="0" xfId="0" applyNumberFormat="1" applyFont="1" applyFill="1" applyBorder="1" applyAlignment="1">
      <alignment horizontal="right"/>
    </xf>
    <xf numFmtId="3" fontId="14" fillId="0" borderId="2" xfId="0" applyNumberFormat="1" applyFont="1" applyFill="1" applyBorder="1" applyAlignment="1">
      <alignment horizontal="right"/>
    </xf>
    <xf numFmtId="3" fontId="14" fillId="0" borderId="0" xfId="0" applyNumberFormat="1" applyFont="1" applyBorder="1" applyAlignment="1">
      <alignment horizontal="right"/>
    </xf>
    <xf numFmtId="0" fontId="57" fillId="0" borderId="0" xfId="0" applyNumberFormat="1" applyFont="1" applyFill="1" applyBorder="1" applyAlignment="1">
      <alignment horizontal="center" vertical="center" wrapText="1"/>
    </xf>
    <xf numFmtId="3" fontId="0" fillId="15" borderId="0" xfId="0" applyNumberFormat="1" applyFont="1" applyFill="1" applyAlignment="1">
      <alignment/>
    </xf>
    <xf numFmtId="0" fontId="0" fillId="15" borderId="0" xfId="0" applyFont="1" applyFill="1" applyAlignment="1">
      <alignment/>
    </xf>
    <xf numFmtId="0" fontId="0" fillId="15" borderId="0" xfId="0" applyNumberFormat="1" applyFont="1" applyFill="1" applyBorder="1" applyAlignment="1">
      <alignment horizontal="left" vertical="center"/>
    </xf>
    <xf numFmtId="216" fontId="0" fillId="15" borderId="0" xfId="0" applyNumberFormat="1" applyFont="1" applyFill="1" applyBorder="1" applyAlignment="1">
      <alignment horizontal="right" vertical="center"/>
    </xf>
    <xf numFmtId="0" fontId="0" fillId="3" borderId="0" xfId="0" applyFont="1" applyFill="1" applyBorder="1" applyAlignment="1">
      <alignment/>
    </xf>
    <xf numFmtId="0" fontId="0" fillId="0" borderId="0" xfId="0" applyNumberFormat="1" applyFont="1" applyFill="1" applyBorder="1" applyAlignment="1">
      <alignment horizontal="left" vertical="center"/>
    </xf>
    <xf numFmtId="216" fontId="0" fillId="0" borderId="0" xfId="0" applyNumberFormat="1" applyFont="1" applyFill="1" applyBorder="1" applyAlignment="1">
      <alignment horizontal="right" vertical="center"/>
    </xf>
    <xf numFmtId="216" fontId="0" fillId="3" borderId="0" xfId="0" applyNumberFormat="1" applyFont="1" applyFill="1" applyBorder="1" applyAlignment="1">
      <alignment horizontal="right" vertical="center"/>
    </xf>
    <xf numFmtId="3" fontId="0" fillId="0" borderId="0" xfId="0" applyNumberFormat="1" applyFont="1" applyFill="1" applyAlignment="1">
      <alignment/>
    </xf>
    <xf numFmtId="216" fontId="0" fillId="0" borderId="0" xfId="0" applyNumberFormat="1" applyAlignment="1">
      <alignment/>
    </xf>
    <xf numFmtId="172" fontId="21" fillId="0" borderId="13" xfId="0" applyNumberFormat="1" applyFont="1" applyFill="1" applyBorder="1" applyAlignment="1">
      <alignment horizontal="center" vertical="center"/>
    </xf>
    <xf numFmtId="172" fontId="28" fillId="8" borderId="5" xfId="0" applyNumberFormat="1" applyFont="1" applyFill="1" applyBorder="1" applyAlignment="1">
      <alignment horizontal="center" vertical="center"/>
    </xf>
    <xf numFmtId="172" fontId="28" fillId="8" borderId="8" xfId="0" applyNumberFormat="1" applyFont="1" applyFill="1" applyBorder="1" applyAlignment="1">
      <alignment horizontal="center" vertical="center"/>
    </xf>
    <xf numFmtId="172" fontId="76" fillId="8" borderId="2" xfId="0" applyNumberFormat="1" applyFont="1" applyFill="1" applyBorder="1" applyAlignment="1">
      <alignment horizontal="center"/>
    </xf>
    <xf numFmtId="172" fontId="76" fillId="0" borderId="2" xfId="0" applyNumberFormat="1" applyFont="1" applyFill="1" applyBorder="1" applyAlignment="1">
      <alignment horizontal="center"/>
    </xf>
    <xf numFmtId="172" fontId="76" fillId="8" borderId="9" xfId="0" applyNumberFormat="1" applyFont="1" applyFill="1" applyBorder="1" applyAlignment="1">
      <alignment horizontal="center"/>
    </xf>
    <xf numFmtId="172" fontId="45" fillId="0" borderId="13" xfId="0" applyNumberFormat="1" applyFont="1" applyFill="1" applyBorder="1" applyAlignment="1">
      <alignment horizontal="center" vertical="center"/>
    </xf>
    <xf numFmtId="172" fontId="28" fillId="10" borderId="5" xfId="0" applyNumberFormat="1" applyFont="1" applyFill="1" applyBorder="1" applyAlignment="1">
      <alignment horizontal="center" vertical="center"/>
    </xf>
    <xf numFmtId="172" fontId="28" fillId="10" borderId="8" xfId="0" applyNumberFormat="1" applyFont="1" applyFill="1" applyBorder="1" applyAlignment="1">
      <alignment horizontal="center" vertical="center"/>
    </xf>
    <xf numFmtId="0" fontId="5" fillId="0" borderId="8" xfId="0" applyFont="1" applyFill="1" applyBorder="1" applyAlignment="1">
      <alignment horizontal="left" vertical="center"/>
    </xf>
    <xf numFmtId="0" fontId="2" fillId="0" borderId="13" xfId="0" applyFont="1" applyFill="1" applyBorder="1" applyAlignment="1">
      <alignment horizontal="left" vertical="center"/>
    </xf>
    <xf numFmtId="3" fontId="76" fillId="8" borderId="2" xfId="0" applyNumberFormat="1" applyFont="1" applyFill="1" applyBorder="1" applyAlignment="1">
      <alignment horizontal="right" vertical="center"/>
    </xf>
    <xf numFmtId="3" fontId="76" fillId="0" borderId="2" xfId="0" applyNumberFormat="1" applyFont="1" applyFill="1" applyBorder="1" applyAlignment="1">
      <alignment horizontal="right" vertical="center"/>
    </xf>
    <xf numFmtId="3" fontId="76" fillId="8" borderId="9" xfId="0" applyNumberFormat="1" applyFont="1" applyFill="1" applyBorder="1" applyAlignment="1">
      <alignment horizontal="right" vertical="center"/>
    </xf>
    <xf numFmtId="0" fontId="79" fillId="0" borderId="0" xfId="0" applyFont="1" applyAlignment="1">
      <alignment/>
    </xf>
    <xf numFmtId="0" fontId="47" fillId="0" borderId="0" xfId="15" applyAlignment="1">
      <alignment vertical="top" wrapText="1"/>
    </xf>
    <xf numFmtId="0" fontId="78" fillId="17" borderId="0" xfId="0" applyFont="1" applyFill="1" applyAlignment="1">
      <alignment vertical="top" wrapText="1"/>
    </xf>
    <xf numFmtId="0" fontId="18" fillId="6" borderId="0" xfId="0" applyFont="1" applyFill="1" applyBorder="1" applyAlignment="1">
      <alignment horizontal="center" vertical="center" wrapText="1"/>
    </xf>
    <xf numFmtId="3" fontId="43" fillId="6" borderId="0" xfId="0" applyNumberFormat="1" applyFont="1" applyFill="1" applyBorder="1" applyAlignment="1">
      <alignment horizontal="center"/>
    </xf>
    <xf numFmtId="3" fontId="14" fillId="0" borderId="8" xfId="0" applyNumberFormat="1" applyFont="1" applyFill="1" applyBorder="1" applyAlignment="1">
      <alignment horizontal="center"/>
    </xf>
    <xf numFmtId="3" fontId="14" fillId="0" borderId="3" xfId="0" applyNumberFormat="1" applyFont="1" applyFill="1" applyBorder="1" applyAlignment="1">
      <alignment horizontal="center"/>
    </xf>
    <xf numFmtId="3" fontId="14" fillId="0" borderId="9" xfId="0" applyNumberFormat="1" applyFont="1" applyFill="1" applyBorder="1" applyAlignment="1">
      <alignment horizontal="center"/>
    </xf>
    <xf numFmtId="0" fontId="6" fillId="0" borderId="8" xfId="0" applyFont="1" applyFill="1" applyBorder="1" applyAlignment="1">
      <alignment horizontal="left" vertical="center"/>
    </xf>
    <xf numFmtId="0" fontId="6" fillId="0" borderId="9" xfId="0" applyFont="1" applyFill="1" applyBorder="1" applyAlignment="1">
      <alignment horizontal="left" vertical="center"/>
    </xf>
    <xf numFmtId="3" fontId="14" fillId="0" borderId="11" xfId="0" applyNumberFormat="1" applyFont="1" applyFill="1" applyBorder="1" applyAlignment="1">
      <alignment horizontal="center"/>
    </xf>
    <xf numFmtId="0" fontId="15" fillId="6" borderId="17" xfId="0" applyFont="1" applyFill="1" applyBorder="1" applyAlignment="1">
      <alignment horizontal="left" vertical="center"/>
    </xf>
    <xf numFmtId="3" fontId="14" fillId="0" borderId="16" xfId="0" applyNumberFormat="1" applyFont="1" applyFill="1" applyBorder="1" applyAlignment="1">
      <alignment horizontal="center"/>
    </xf>
    <xf numFmtId="3" fontId="14" fillId="0" borderId="17" xfId="0" applyNumberFormat="1" applyFont="1" applyFill="1" applyBorder="1" applyAlignment="1">
      <alignment horizontal="center"/>
    </xf>
    <xf numFmtId="0" fontId="6" fillId="0" borderId="24" xfId="0" applyFont="1" applyFill="1" applyBorder="1" applyAlignment="1">
      <alignment horizontal="left" vertical="center"/>
    </xf>
    <xf numFmtId="0" fontId="6" fillId="0" borderId="25" xfId="0" applyFont="1" applyFill="1" applyBorder="1" applyAlignment="1">
      <alignment horizontal="left" vertical="center"/>
    </xf>
    <xf numFmtId="3" fontId="14" fillId="0" borderId="26" xfId="0" applyNumberFormat="1" applyFont="1" applyFill="1" applyBorder="1" applyAlignment="1">
      <alignment horizontal="right"/>
    </xf>
    <xf numFmtId="3" fontId="14" fillId="0" borderId="24" xfId="0" applyNumberFormat="1" applyFont="1" applyFill="1" applyBorder="1" applyAlignment="1">
      <alignment horizontal="center"/>
    </xf>
    <xf numFmtId="3" fontId="14" fillId="0" borderId="27" xfId="0" applyNumberFormat="1" applyFont="1" applyFill="1" applyBorder="1" applyAlignment="1">
      <alignment horizontal="center"/>
    </xf>
    <xf numFmtId="0" fontId="4" fillId="6" borderId="28" xfId="0" applyFont="1" applyFill="1" applyBorder="1" applyAlignment="1">
      <alignment horizontal="center" vertical="center"/>
    </xf>
    <xf numFmtId="0" fontId="1" fillId="6" borderId="13" xfId="0" applyFont="1" applyFill="1" applyBorder="1" applyAlignment="1">
      <alignment horizontal="center" vertical="center" shrinkToFit="1"/>
    </xf>
    <xf numFmtId="3" fontId="14" fillId="0" borderId="25" xfId="0" applyNumberFormat="1" applyFont="1" applyFill="1" applyBorder="1" applyAlignment="1">
      <alignment horizontal="center"/>
    </xf>
    <xf numFmtId="3" fontId="14" fillId="0" borderId="8" xfId="0" applyNumberFormat="1" applyFont="1" applyFill="1" applyBorder="1" applyAlignment="1">
      <alignment horizontal="right"/>
    </xf>
    <xf numFmtId="3" fontId="14" fillId="0" borderId="3" xfId="0" applyNumberFormat="1" applyFont="1" applyFill="1" applyBorder="1" applyAlignment="1">
      <alignment horizontal="right"/>
    </xf>
    <xf numFmtId="3" fontId="14" fillId="0" borderId="9" xfId="0" applyNumberFormat="1" applyFont="1" applyFill="1" applyBorder="1" applyAlignment="1">
      <alignment horizontal="right"/>
    </xf>
    <xf numFmtId="3" fontId="14" fillId="3" borderId="8" xfId="0" applyNumberFormat="1" applyFont="1" applyFill="1" applyBorder="1" applyAlignment="1">
      <alignment horizontal="center"/>
    </xf>
    <xf numFmtId="3" fontId="14" fillId="3" borderId="3" xfId="0" applyNumberFormat="1" applyFont="1" applyFill="1" applyBorder="1" applyAlignment="1">
      <alignment horizontal="center"/>
    </xf>
    <xf numFmtId="3" fontId="14" fillId="3" borderId="9" xfId="0" applyNumberFormat="1" applyFont="1" applyFill="1" applyBorder="1" applyAlignment="1">
      <alignment horizontal="center"/>
    </xf>
    <xf numFmtId="3" fontId="14" fillId="0" borderId="5" xfId="0" applyNumberFormat="1" applyFont="1" applyBorder="1" applyAlignment="1">
      <alignment horizontal="center"/>
    </xf>
    <xf numFmtId="3" fontId="14" fillId="6" borderId="5" xfId="0" applyNumberFormat="1" applyFont="1" applyFill="1" applyBorder="1" applyAlignment="1">
      <alignment horizontal="center" vertical="center"/>
    </xf>
    <xf numFmtId="3" fontId="14" fillId="6" borderId="0" xfId="0" applyNumberFormat="1" applyFont="1" applyFill="1" applyAlignment="1">
      <alignment horizontal="center"/>
    </xf>
    <xf numFmtId="3" fontId="14" fillId="0" borderId="5" xfId="0" applyNumberFormat="1" applyFont="1" applyFill="1" applyBorder="1" applyAlignment="1">
      <alignment horizontal="center" vertical="center"/>
    </xf>
    <xf numFmtId="3" fontId="14" fillId="0" borderId="0" xfId="0" applyNumberFormat="1" applyFont="1" applyAlignment="1">
      <alignment horizontal="center"/>
    </xf>
    <xf numFmtId="3" fontId="33" fillId="0" borderId="5" xfId="0" applyNumberFormat="1" applyFont="1" applyFill="1" applyBorder="1" applyAlignment="1">
      <alignment horizontal="center" vertical="center" wrapText="1"/>
    </xf>
    <xf numFmtId="3" fontId="33" fillId="0" borderId="0" xfId="0" applyNumberFormat="1" applyFont="1" applyFill="1" applyBorder="1" applyAlignment="1">
      <alignment horizontal="center" vertical="center"/>
    </xf>
    <xf numFmtId="3" fontId="33" fillId="0" borderId="0" xfId="0" applyNumberFormat="1" applyFont="1" applyFill="1" applyBorder="1" applyAlignment="1">
      <alignment horizontal="center"/>
    </xf>
    <xf numFmtId="3" fontId="14" fillId="0" borderId="0" xfId="0" applyNumberFormat="1" applyFont="1" applyFill="1" applyAlignment="1">
      <alignment horizontal="center"/>
    </xf>
    <xf numFmtId="3" fontId="14" fillId="0" borderId="8" xfId="0" applyNumberFormat="1" applyFont="1" applyFill="1" applyBorder="1" applyAlignment="1">
      <alignment horizontal="center" vertical="center"/>
    </xf>
    <xf numFmtId="3" fontId="14" fillId="0" borderId="3" xfId="0" applyNumberFormat="1" applyFont="1" applyFill="1" applyBorder="1" applyAlignment="1">
      <alignment horizontal="center" vertical="center"/>
    </xf>
    <xf numFmtId="3" fontId="0" fillId="0" borderId="0" xfId="0" applyNumberFormat="1" applyFont="1" applyFill="1" applyAlignment="1">
      <alignment/>
    </xf>
    <xf numFmtId="3" fontId="14" fillId="0" borderId="11" xfId="0" applyNumberFormat="1" applyFont="1" applyFill="1" applyBorder="1" applyAlignment="1">
      <alignment horizontal="center" vertical="center"/>
    </xf>
    <xf numFmtId="0" fontId="0" fillId="6" borderId="0" xfId="0" applyFont="1" applyFill="1" applyBorder="1" applyAlignment="1">
      <alignment/>
    </xf>
    <xf numFmtId="0" fontId="0" fillId="6" borderId="0" xfId="0" applyFont="1" applyFill="1" applyAlignment="1">
      <alignment/>
    </xf>
    <xf numFmtId="3" fontId="33" fillId="6" borderId="5" xfId="0" applyNumberFormat="1" applyFont="1" applyFill="1" applyBorder="1" applyAlignment="1">
      <alignment horizontal="center" vertical="center"/>
    </xf>
    <xf numFmtId="3" fontId="33" fillId="6" borderId="0" xfId="0" applyNumberFormat="1" applyFont="1" applyFill="1" applyBorder="1" applyAlignment="1">
      <alignment horizontal="center"/>
    </xf>
    <xf numFmtId="3" fontId="33" fillId="6" borderId="0" xfId="0" applyNumberFormat="1" applyFont="1" applyFill="1" applyAlignment="1">
      <alignment horizontal="center"/>
    </xf>
    <xf numFmtId="3" fontId="33" fillId="6" borderId="2" xfId="0" applyNumberFormat="1" applyFont="1" applyFill="1" applyBorder="1" applyAlignment="1">
      <alignment horizontal="center"/>
    </xf>
    <xf numFmtId="3" fontId="33" fillId="6" borderId="5" xfId="0" applyNumberFormat="1" applyFont="1" applyFill="1" applyBorder="1" applyAlignment="1">
      <alignment horizontal="center"/>
    </xf>
    <xf numFmtId="3" fontId="33" fillId="0" borderId="5" xfId="0" applyNumberFormat="1" applyFont="1" applyFill="1" applyBorder="1" applyAlignment="1">
      <alignment horizontal="center" vertical="center"/>
    </xf>
    <xf numFmtId="0" fontId="14" fillId="0" borderId="0" xfId="0" applyFont="1" applyBorder="1" applyAlignment="1">
      <alignment horizontal="center"/>
    </xf>
    <xf numFmtId="0" fontId="14" fillId="0" borderId="2" xfId="0" applyFont="1" applyBorder="1" applyAlignment="1">
      <alignment horizontal="center"/>
    </xf>
    <xf numFmtId="0" fontId="14" fillId="6" borderId="5" xfId="0" applyFont="1" applyFill="1" applyBorder="1" applyAlignment="1">
      <alignment horizontal="center"/>
    </xf>
    <xf numFmtId="0" fontId="14" fillId="6" borderId="0" xfId="0" applyFont="1" applyFill="1" applyBorder="1" applyAlignment="1">
      <alignment horizontal="center"/>
    </xf>
    <xf numFmtId="0" fontId="14" fillId="6" borderId="2" xfId="0" applyFont="1" applyFill="1" applyBorder="1" applyAlignment="1">
      <alignment horizontal="center"/>
    </xf>
    <xf numFmtId="3" fontId="33" fillId="0" borderId="0" xfId="0" applyNumberFormat="1" applyFont="1" applyAlignment="1">
      <alignment horizontal="center"/>
    </xf>
    <xf numFmtId="3" fontId="33" fillId="0" borderId="2" xfId="0" applyNumberFormat="1" applyFont="1" applyBorder="1" applyAlignment="1">
      <alignment horizontal="center"/>
    </xf>
    <xf numFmtId="0" fontId="14" fillId="0" borderId="5" xfId="0" applyFont="1" applyBorder="1" applyAlignment="1">
      <alignment horizontal="center"/>
    </xf>
    <xf numFmtId="3" fontId="31" fillId="6" borderId="5" xfId="0" applyNumberFormat="1" applyFont="1" applyFill="1" applyBorder="1" applyAlignment="1">
      <alignment horizontal="center" vertical="center"/>
    </xf>
    <xf numFmtId="3" fontId="31" fillId="6" borderId="0" xfId="0" applyNumberFormat="1" applyFont="1" applyFill="1" applyBorder="1" applyAlignment="1">
      <alignment horizontal="center" vertical="center"/>
    </xf>
    <xf numFmtId="3" fontId="31" fillId="6" borderId="2" xfId="0" applyNumberFormat="1" applyFont="1" applyFill="1" applyBorder="1" applyAlignment="1">
      <alignment horizontal="center" vertical="center"/>
    </xf>
    <xf numFmtId="3" fontId="31" fillId="0" borderId="5" xfId="0" applyNumberFormat="1" applyFont="1" applyFill="1" applyBorder="1" applyAlignment="1">
      <alignment horizontal="center" vertical="center"/>
    </xf>
    <xf numFmtId="3" fontId="30" fillId="0" borderId="0" xfId="0" applyNumberFormat="1" applyFont="1" applyFill="1" applyBorder="1" applyAlignment="1">
      <alignment horizontal="center" vertical="center"/>
    </xf>
    <xf numFmtId="3" fontId="31" fillId="0" borderId="0" xfId="0" applyNumberFormat="1" applyFont="1" applyFill="1" applyBorder="1" applyAlignment="1">
      <alignment horizontal="center" vertical="center"/>
    </xf>
    <xf numFmtId="3" fontId="31" fillId="0" borderId="2" xfId="0" applyNumberFormat="1" applyFont="1" applyFill="1" applyBorder="1" applyAlignment="1">
      <alignment horizontal="center" vertical="center"/>
    </xf>
    <xf numFmtId="3" fontId="30" fillId="6" borderId="0" xfId="0" applyNumberFormat="1" applyFont="1" applyFill="1" applyBorder="1" applyAlignment="1">
      <alignment horizontal="center" vertical="center"/>
    </xf>
    <xf numFmtId="3" fontId="23" fillId="5" borderId="5" xfId="0" applyNumberFormat="1" applyFont="1" applyFill="1" applyBorder="1" applyAlignment="1">
      <alignment horizontal="left" vertical="center"/>
    </xf>
    <xf numFmtId="3" fontId="23" fillId="0" borderId="5" xfId="0" applyNumberFormat="1" applyFont="1" applyFill="1" applyBorder="1" applyAlignment="1">
      <alignment horizontal="left" vertical="center"/>
    </xf>
    <xf numFmtId="3" fontId="23" fillId="0" borderId="0" xfId="0" applyNumberFormat="1" applyFont="1" applyFill="1" applyAlignment="1">
      <alignment/>
    </xf>
    <xf numFmtId="3" fontId="23" fillId="0" borderId="8" xfId="0" applyNumberFormat="1" applyFont="1" applyFill="1" applyBorder="1" applyAlignment="1">
      <alignment horizontal="left" vertical="center"/>
    </xf>
    <xf numFmtId="0" fontId="23" fillId="0" borderId="3" xfId="0" applyFont="1" applyFill="1" applyBorder="1" applyAlignment="1">
      <alignment horizontal="left" vertical="center"/>
    </xf>
    <xf numFmtId="0" fontId="23" fillId="0" borderId="9" xfId="0" applyFont="1" applyFill="1" applyBorder="1" applyAlignment="1">
      <alignment horizontal="left" vertical="center"/>
    </xf>
    <xf numFmtId="3" fontId="31" fillId="0" borderId="8" xfId="0" applyNumberFormat="1" applyFont="1" applyFill="1" applyBorder="1" applyAlignment="1">
      <alignment horizontal="center" vertical="center"/>
    </xf>
    <xf numFmtId="3" fontId="31" fillId="0" borderId="3" xfId="0" applyNumberFormat="1" applyFont="1" applyFill="1" applyBorder="1" applyAlignment="1">
      <alignment horizontal="center" vertical="center"/>
    </xf>
    <xf numFmtId="3" fontId="31" fillId="0" borderId="9" xfId="0" applyNumberFormat="1" applyFont="1" applyFill="1" applyBorder="1" applyAlignment="1">
      <alignment horizontal="center" vertical="center"/>
    </xf>
    <xf numFmtId="3" fontId="30" fillId="6" borderId="5" xfId="0" applyNumberFormat="1" applyFont="1" applyFill="1" applyBorder="1" applyAlignment="1">
      <alignment horizontal="left" vertical="center"/>
    </xf>
    <xf numFmtId="3" fontId="30" fillId="0" borderId="5" xfId="0" applyNumberFormat="1" applyFont="1" applyFill="1" applyBorder="1" applyAlignment="1">
      <alignment horizontal="left" vertical="center"/>
    </xf>
    <xf numFmtId="3" fontId="30" fillId="0" borderId="8" xfId="0" applyNumberFormat="1" applyFont="1" applyFill="1" applyBorder="1" applyAlignment="1">
      <alignment horizontal="left" vertical="center"/>
    </xf>
    <xf numFmtId="3" fontId="30" fillId="0" borderId="8" xfId="0" applyNumberFormat="1" applyFont="1" applyFill="1" applyBorder="1" applyAlignment="1">
      <alignment horizontal="right" vertical="center"/>
    </xf>
    <xf numFmtId="3" fontId="30" fillId="6" borderId="5" xfId="0" applyNumberFormat="1" applyFont="1" applyFill="1" applyBorder="1" applyAlignment="1">
      <alignment horizontal="center" vertical="center"/>
    </xf>
    <xf numFmtId="3" fontId="30" fillId="6" borderId="2" xfId="0" applyNumberFormat="1" applyFont="1" applyFill="1" applyBorder="1" applyAlignment="1">
      <alignment horizontal="center" vertical="center"/>
    </xf>
    <xf numFmtId="3" fontId="30" fillId="0" borderId="5" xfId="0" applyNumberFormat="1" applyFont="1" applyFill="1" applyBorder="1" applyAlignment="1">
      <alignment horizontal="center" vertical="center"/>
    </xf>
    <xf numFmtId="3" fontId="30" fillId="0" borderId="2" xfId="0" applyNumberFormat="1" applyFont="1" applyFill="1" applyBorder="1" applyAlignment="1">
      <alignment horizontal="center" vertical="center"/>
    </xf>
    <xf numFmtId="3" fontId="30" fillId="0" borderId="8" xfId="0" applyNumberFormat="1" applyFont="1" applyFill="1" applyBorder="1" applyAlignment="1">
      <alignment horizontal="center" vertical="center"/>
    </xf>
    <xf numFmtId="3" fontId="30" fillId="0" borderId="3" xfId="0" applyNumberFormat="1" applyFont="1" applyFill="1" applyBorder="1" applyAlignment="1">
      <alignment horizontal="center" vertical="center"/>
    </xf>
    <xf numFmtId="3" fontId="30" fillId="0" borderId="9" xfId="0" applyNumberFormat="1" applyFont="1" applyFill="1" applyBorder="1" applyAlignment="1">
      <alignment horizontal="center" vertical="center"/>
    </xf>
    <xf numFmtId="3" fontId="30" fillId="8" borderId="5" xfId="0" applyNumberFormat="1" applyFont="1" applyFill="1" applyBorder="1" applyAlignment="1">
      <alignment horizontal="left" vertical="center"/>
    </xf>
    <xf numFmtId="0" fontId="47" fillId="0" borderId="0" xfId="15" applyFont="1" applyAlignment="1">
      <alignment/>
    </xf>
    <xf numFmtId="3" fontId="31" fillId="0" borderId="3" xfId="20" applyNumberFormat="1" applyFont="1" applyFill="1" applyBorder="1" applyAlignment="1">
      <alignment horizontal="right" vertical="center"/>
    </xf>
    <xf numFmtId="200" fontId="30" fillId="0" borderId="9" xfId="20" applyNumberFormat="1" applyFont="1" applyFill="1" applyBorder="1" applyAlignment="1">
      <alignment horizontal="center" vertical="center"/>
    </xf>
    <xf numFmtId="3" fontId="38" fillId="0" borderId="13" xfId="0" applyNumberFormat="1" applyFont="1" applyFill="1" applyBorder="1" applyAlignment="1">
      <alignment horizontal="center" vertical="center"/>
    </xf>
    <xf numFmtId="3" fontId="30" fillId="8" borderId="5" xfId="0" applyNumberFormat="1" applyFont="1" applyFill="1" applyBorder="1" applyAlignment="1">
      <alignment horizontal="center" vertical="center"/>
    </xf>
    <xf numFmtId="3" fontId="30" fillId="8" borderId="8" xfId="0" applyNumberFormat="1" applyFont="1" applyFill="1" applyBorder="1" applyAlignment="1">
      <alignment horizontal="center" vertical="center"/>
    </xf>
    <xf numFmtId="3" fontId="74" fillId="0" borderId="13" xfId="0" applyNumberFormat="1" applyFont="1" applyFill="1" applyBorder="1" applyAlignment="1">
      <alignment horizontal="center" vertical="center"/>
    </xf>
    <xf numFmtId="3" fontId="74" fillId="0" borderId="7" xfId="0" applyNumberFormat="1" applyFont="1" applyFill="1" applyBorder="1" applyAlignment="1">
      <alignment horizontal="center" vertical="center"/>
    </xf>
    <xf numFmtId="3" fontId="31" fillId="8" borderId="5" xfId="0" applyNumberFormat="1" applyFont="1" applyFill="1" applyBorder="1" applyAlignment="1">
      <alignment horizontal="center" vertical="center"/>
    </xf>
    <xf numFmtId="3" fontId="30" fillId="8" borderId="0" xfId="0" applyNumberFormat="1" applyFont="1" applyFill="1" applyBorder="1" applyAlignment="1">
      <alignment horizontal="center" vertical="center"/>
    </xf>
    <xf numFmtId="3" fontId="31" fillId="8" borderId="8" xfId="0" applyNumberFormat="1" applyFont="1" applyFill="1" applyBorder="1" applyAlignment="1">
      <alignment horizontal="center" vertical="center"/>
    </xf>
    <xf numFmtId="3" fontId="30" fillId="8" borderId="3" xfId="0" applyNumberFormat="1" applyFont="1" applyFill="1" applyBorder="1" applyAlignment="1">
      <alignment horizontal="center" vertical="center"/>
    </xf>
    <xf numFmtId="3" fontId="21" fillId="0" borderId="7" xfId="20" applyNumberFormat="1" applyFont="1" applyFill="1" applyBorder="1" applyAlignment="1">
      <alignment horizontal="center" vertical="center"/>
    </xf>
    <xf numFmtId="3" fontId="27" fillId="10" borderId="5" xfId="0" applyNumberFormat="1" applyFont="1" applyFill="1" applyBorder="1" applyAlignment="1">
      <alignment horizontal="center" vertical="center"/>
    </xf>
    <xf numFmtId="3" fontId="27" fillId="10" borderId="0" xfId="0" applyNumberFormat="1" applyFont="1" applyFill="1" applyBorder="1" applyAlignment="1">
      <alignment horizontal="center" vertical="center"/>
    </xf>
    <xf numFmtId="3" fontId="27" fillId="0" borderId="5" xfId="0" applyNumberFormat="1" applyFont="1" applyFill="1" applyBorder="1" applyAlignment="1">
      <alignment horizontal="center" vertical="center"/>
    </xf>
    <xf numFmtId="3" fontId="28" fillId="10" borderId="5" xfId="0" applyNumberFormat="1" applyFont="1" applyFill="1" applyBorder="1" applyAlignment="1">
      <alignment horizontal="center" vertical="center"/>
    </xf>
    <xf numFmtId="3" fontId="28" fillId="10" borderId="8" xfId="0" applyNumberFormat="1" applyFont="1" applyFill="1" applyBorder="1" applyAlignment="1">
      <alignment horizontal="center" vertical="center"/>
    </xf>
    <xf numFmtId="3" fontId="27" fillId="10" borderId="3" xfId="0" applyNumberFormat="1" applyFont="1" applyFill="1" applyBorder="1" applyAlignment="1">
      <alignment horizontal="center" vertical="center"/>
    </xf>
    <xf numFmtId="3" fontId="46" fillId="0" borderId="13" xfId="0" applyNumberFormat="1" applyFont="1" applyFill="1" applyBorder="1" applyAlignment="1">
      <alignment horizontal="center" vertical="center"/>
    </xf>
    <xf numFmtId="3" fontId="46" fillId="0" borderId="7" xfId="0" applyNumberFormat="1" applyFont="1" applyFill="1" applyBorder="1" applyAlignment="1">
      <alignment horizontal="center" vertical="center"/>
    </xf>
    <xf numFmtId="3" fontId="27" fillId="10" borderId="8" xfId="0" applyNumberFormat="1" applyFont="1" applyFill="1" applyBorder="1" applyAlignment="1">
      <alignment horizontal="center" vertical="center"/>
    </xf>
    <xf numFmtId="2" fontId="21" fillId="0" borderId="2" xfId="20" applyNumberFormat="1" applyFont="1" applyFill="1" applyBorder="1" applyAlignment="1">
      <alignment horizontal="center" vertical="center"/>
    </xf>
    <xf numFmtId="2" fontId="27" fillId="10" borderId="2" xfId="20" applyNumberFormat="1" applyFont="1" applyFill="1" applyBorder="1" applyAlignment="1">
      <alignment horizontal="center" vertical="center"/>
    </xf>
    <xf numFmtId="2" fontId="27" fillId="0" borderId="2" xfId="20" applyNumberFormat="1" applyFont="1" applyFill="1" applyBorder="1" applyAlignment="1">
      <alignment horizontal="center" vertical="center"/>
    </xf>
    <xf numFmtId="2" fontId="27" fillId="10" borderId="9" xfId="20" applyNumberFormat="1" applyFont="1" applyFill="1" applyBorder="1" applyAlignment="1">
      <alignment horizontal="center" vertical="center"/>
    </xf>
    <xf numFmtId="3" fontId="27" fillId="2" borderId="0" xfId="0" applyNumberFormat="1" applyFont="1" applyFill="1" applyBorder="1" applyAlignment="1">
      <alignment horizontal="right" vertical="center"/>
    </xf>
    <xf numFmtId="3" fontId="27" fillId="2" borderId="3" xfId="0" applyNumberFormat="1" applyFont="1" applyFill="1" applyBorder="1" applyAlignment="1">
      <alignment horizontal="right" vertical="center"/>
    </xf>
    <xf numFmtId="3" fontId="27" fillId="2" borderId="0" xfId="0" applyNumberFormat="1" applyFont="1" applyFill="1" applyBorder="1" applyAlignment="1">
      <alignment horizontal="right"/>
    </xf>
    <xf numFmtId="3" fontId="27" fillId="2" borderId="3" xfId="0" applyNumberFormat="1" applyFont="1" applyFill="1" applyBorder="1" applyAlignment="1">
      <alignment horizontal="right"/>
    </xf>
    <xf numFmtId="3" fontId="27" fillId="2" borderId="5" xfId="0" applyNumberFormat="1" applyFont="1" applyFill="1" applyBorder="1" applyAlignment="1">
      <alignment horizontal="right"/>
    </xf>
    <xf numFmtId="3" fontId="27" fillId="2" borderId="2" xfId="0" applyNumberFormat="1" applyFont="1" applyFill="1" applyBorder="1" applyAlignment="1">
      <alignment horizontal="center"/>
    </xf>
    <xf numFmtId="3" fontId="45" fillId="0" borderId="10" xfId="0" applyNumberFormat="1" applyFont="1" applyFill="1" applyBorder="1" applyAlignment="1">
      <alignment horizontal="center" vertical="center"/>
    </xf>
    <xf numFmtId="3" fontId="46" fillId="0" borderId="10" xfId="0" applyNumberFormat="1" applyFont="1" applyFill="1" applyBorder="1" applyAlignment="1">
      <alignment horizontal="center" vertical="center"/>
    </xf>
    <xf numFmtId="3" fontId="27" fillId="12" borderId="6" xfId="0" applyNumberFormat="1" applyFont="1" applyFill="1" applyBorder="1" applyAlignment="1">
      <alignment horizontal="center"/>
    </xf>
    <xf numFmtId="3" fontId="27" fillId="3" borderId="6" xfId="0" applyNumberFormat="1" applyFont="1" applyFill="1" applyBorder="1" applyAlignment="1">
      <alignment horizontal="center"/>
    </xf>
    <xf numFmtId="3" fontId="27" fillId="12" borderId="11" xfId="0" applyNumberFormat="1" applyFont="1" applyFill="1" applyBorder="1" applyAlignment="1">
      <alignment horizontal="center"/>
    </xf>
    <xf numFmtId="3" fontId="27" fillId="12" borderId="6" xfId="0" applyNumberFormat="1" applyFont="1" applyFill="1" applyBorder="1" applyAlignment="1" applyProtection="1">
      <alignment horizontal="center" vertical="center"/>
      <protection locked="0"/>
    </xf>
    <xf numFmtId="3" fontId="27" fillId="3" borderId="6" xfId="0" applyNumberFormat="1" applyFont="1" applyFill="1" applyBorder="1" applyAlignment="1" applyProtection="1">
      <alignment horizontal="center" vertical="center"/>
      <protection locked="0"/>
    </xf>
    <xf numFmtId="3" fontId="27" fillId="0" borderId="6" xfId="0" applyNumberFormat="1" applyFont="1" applyFill="1" applyBorder="1" applyAlignment="1" applyProtection="1">
      <alignment horizontal="center" vertical="center"/>
      <protection locked="0"/>
    </xf>
    <xf numFmtId="3" fontId="27" fillId="0" borderId="6" xfId="0" applyNumberFormat="1" applyFont="1" applyBorder="1" applyAlignment="1" applyProtection="1">
      <alignment horizontal="center" vertical="center"/>
      <protection locked="0"/>
    </xf>
    <xf numFmtId="3" fontId="27" fillId="12" borderId="11" xfId="0" applyNumberFormat="1" applyFont="1" applyFill="1" applyBorder="1" applyAlignment="1" applyProtection="1">
      <alignment horizontal="center" vertical="center"/>
      <protection locked="0"/>
    </xf>
    <xf numFmtId="0" fontId="0" fillId="0" borderId="0" xfId="0" applyAlignment="1">
      <alignment horizontal="right" wrapText="1"/>
    </xf>
    <xf numFmtId="3" fontId="0" fillId="0" borderId="0" xfId="0" applyNumberFormat="1" applyFill="1" applyAlignment="1">
      <alignment wrapText="1"/>
    </xf>
    <xf numFmtId="0" fontId="18" fillId="0" borderId="0" xfId="0" applyFont="1" applyFill="1" applyBorder="1" applyAlignment="1">
      <alignment horizontal="center" vertical="center" wrapText="1"/>
    </xf>
    <xf numFmtId="0" fontId="1" fillId="0" borderId="29" xfId="0" applyFont="1" applyFill="1" applyBorder="1" applyAlignment="1">
      <alignment horizontal="center" vertical="center" wrapText="1" shrinkToFit="1"/>
    </xf>
    <xf numFmtId="0" fontId="49" fillId="6" borderId="29" xfId="0" applyFont="1" applyFill="1" applyBorder="1" applyAlignment="1">
      <alignment horizontal="center" vertical="center" wrapText="1" shrinkToFit="1"/>
    </xf>
    <xf numFmtId="0" fontId="40" fillId="0" borderId="0" xfId="0" applyFont="1" applyAlignment="1">
      <alignment wrapText="1"/>
    </xf>
    <xf numFmtId="0" fontId="49" fillId="6" borderId="0" xfId="0" applyFont="1" applyFill="1" applyAlignment="1">
      <alignment horizontal="center" vertical="center" wrapText="1"/>
    </xf>
    <xf numFmtId="0" fontId="40" fillId="0" borderId="0" xfId="0" applyFont="1" applyFill="1" applyBorder="1" applyAlignment="1">
      <alignment vertical="center" wrapText="1"/>
    </xf>
    <xf numFmtId="0" fontId="74" fillId="0" borderId="20" xfId="0" applyFont="1" applyFill="1" applyBorder="1" applyAlignment="1">
      <alignment horizontal="left" vertical="center" wrapText="1" shrinkToFit="1"/>
    </xf>
    <xf numFmtId="0" fontId="40" fillId="5" borderId="16" xfId="0" applyFont="1" applyFill="1" applyBorder="1" applyAlignment="1">
      <alignment horizontal="left" vertical="center" wrapText="1"/>
    </xf>
    <xf numFmtId="0" fontId="40" fillId="0" borderId="16" xfId="0" applyFont="1" applyFill="1" applyBorder="1" applyAlignment="1">
      <alignment horizontal="left" vertical="center" wrapText="1"/>
    </xf>
    <xf numFmtId="0" fontId="40" fillId="6" borderId="16" xfId="0" applyFont="1" applyFill="1" applyBorder="1" applyAlignment="1">
      <alignment horizontal="left" vertical="center" wrapText="1"/>
    </xf>
    <xf numFmtId="0" fontId="40" fillId="6" borderId="24" xfId="0" applyFont="1" applyFill="1" applyBorder="1" applyAlignment="1">
      <alignment horizontal="left" vertical="center" wrapText="1"/>
    </xf>
    <xf numFmtId="0" fontId="40" fillId="6" borderId="0" xfId="0" applyFont="1" applyFill="1" applyBorder="1" applyAlignment="1">
      <alignment horizontal="left" vertical="center" wrapText="1"/>
    </xf>
    <xf numFmtId="0" fontId="40" fillId="6" borderId="0" xfId="0" applyFont="1" applyFill="1" applyAlignment="1">
      <alignment wrapText="1"/>
    </xf>
    <xf numFmtId="0" fontId="0" fillId="6" borderId="0" xfId="0" applyFill="1" applyAlignment="1">
      <alignment wrapText="1"/>
    </xf>
    <xf numFmtId="0" fontId="9" fillId="6" borderId="18" xfId="0" applyFont="1" applyFill="1" applyBorder="1" applyAlignment="1">
      <alignment horizontal="center" vertical="center"/>
    </xf>
    <xf numFmtId="0" fontId="11" fillId="0" borderId="22" xfId="0" applyFont="1" applyFill="1" applyBorder="1" applyAlignment="1">
      <alignment horizontal="center" vertical="center" shrinkToFit="1"/>
    </xf>
    <xf numFmtId="0" fontId="8" fillId="6" borderId="29" xfId="0" applyFont="1" applyFill="1" applyBorder="1" applyAlignment="1">
      <alignment horizontal="right" vertical="center"/>
    </xf>
    <xf numFmtId="0" fontId="2" fillId="0" borderId="0" xfId="0" applyFont="1" applyAlignment="1">
      <alignment horizontal="center"/>
    </xf>
    <xf numFmtId="0" fontId="18" fillId="6" borderId="0" xfId="0" applyFont="1" applyFill="1" applyBorder="1" applyAlignment="1">
      <alignment horizontal="center" vertical="center" shrinkToFit="1"/>
    </xf>
    <xf numFmtId="0" fontId="1" fillId="6" borderId="29" xfId="0" applyFont="1" applyFill="1" applyBorder="1" applyAlignment="1">
      <alignment horizontal="center" vertical="center" shrinkToFit="1"/>
    </xf>
    <xf numFmtId="0" fontId="9" fillId="6" borderId="29" xfId="0" applyFont="1" applyFill="1" applyBorder="1" applyAlignment="1">
      <alignment horizontal="center" vertical="center"/>
    </xf>
    <xf numFmtId="0" fontId="4" fillId="6" borderId="24" xfId="0" applyFont="1" applyFill="1" applyBorder="1" applyAlignment="1">
      <alignment horizontal="center" vertical="center" wrapText="1"/>
    </xf>
    <xf numFmtId="0" fontId="56" fillId="0" borderId="0" xfId="0" applyFont="1" applyAlignment="1">
      <alignment horizontal="left" vertical="center" wrapText="1"/>
    </xf>
    <xf numFmtId="0" fontId="0" fillId="0" borderId="0" xfId="0" applyFont="1" applyAlignment="1">
      <alignment horizontal="left" vertical="center" wrapText="1"/>
    </xf>
    <xf numFmtId="0" fontId="9" fillId="6" borderId="29" xfId="0" applyFont="1" applyFill="1" applyBorder="1" applyAlignment="1">
      <alignment horizontal="center"/>
    </xf>
    <xf numFmtId="0" fontId="4" fillId="6" borderId="29" xfId="0" applyFont="1" applyFill="1" applyBorder="1" applyAlignment="1">
      <alignment horizontal="center" vertical="center"/>
    </xf>
    <xf numFmtId="0" fontId="11" fillId="0" borderId="20" xfId="0" applyFont="1" applyFill="1" applyBorder="1" applyAlignment="1">
      <alignment horizontal="center" vertical="center" shrinkToFit="1"/>
    </xf>
    <xf numFmtId="0" fontId="4" fillId="6" borderId="18" xfId="0" applyFont="1" applyFill="1" applyBorder="1" applyAlignment="1">
      <alignment horizontal="center" vertical="center" wrapText="1"/>
    </xf>
    <xf numFmtId="0" fontId="4" fillId="6" borderId="26" xfId="0" applyFont="1" applyFill="1" applyBorder="1" applyAlignment="1">
      <alignment horizontal="center" vertical="center" wrapText="1"/>
    </xf>
    <xf numFmtId="0" fontId="4" fillId="6" borderId="20" xfId="0" applyFont="1" applyFill="1" applyBorder="1" applyAlignment="1">
      <alignment horizontal="center" vertical="center" wrapText="1"/>
    </xf>
    <xf numFmtId="0" fontId="6" fillId="0" borderId="0" xfId="0" applyFont="1" applyFill="1" applyBorder="1" applyAlignment="1">
      <alignment horizontal="left" vertical="center"/>
    </xf>
    <xf numFmtId="0" fontId="0" fillId="6" borderId="0" xfId="0" applyFont="1" applyFill="1" applyBorder="1" applyAlignment="1">
      <alignment horizontal="left" wrapText="1" shrinkToFit="1"/>
    </xf>
    <xf numFmtId="0" fontId="2" fillId="0" borderId="0" xfId="0" applyFont="1" applyAlignment="1">
      <alignment horizontal="center" wrapText="1"/>
    </xf>
    <xf numFmtId="0" fontId="18" fillId="6" borderId="0" xfId="0" applyFont="1" applyFill="1" applyBorder="1" applyAlignment="1">
      <alignment horizontal="center" vertical="center" wrapText="1"/>
    </xf>
    <xf numFmtId="0" fontId="40" fillId="0" borderId="0" xfId="0" applyFont="1" applyAlignment="1">
      <alignment horizontal="left" vertical="top" wrapText="1"/>
    </xf>
    <xf numFmtId="0" fontId="40" fillId="0" borderId="0" xfId="0" applyFont="1" applyFill="1" applyAlignment="1">
      <alignment horizontal="left" vertical="top" wrapText="1"/>
    </xf>
    <xf numFmtId="0" fontId="40" fillId="0" borderId="0" xfId="0" applyFont="1" applyAlignment="1" applyProtection="1">
      <alignment horizontal="left" vertical="top" wrapText="1"/>
      <protection locked="0"/>
    </xf>
    <xf numFmtId="0" fontId="31" fillId="0" borderId="7" xfId="0" applyFont="1" applyBorder="1" applyAlignment="1">
      <alignment horizontal="left" vertical="top" wrapText="1"/>
    </xf>
    <xf numFmtId="0" fontId="31" fillId="0" borderId="12" xfId="0" applyFont="1" applyBorder="1" applyAlignment="1">
      <alignment horizontal="left" vertical="top" wrapText="1"/>
    </xf>
    <xf numFmtId="0" fontId="31" fillId="0" borderId="8" xfId="0" applyFont="1" applyBorder="1" applyAlignment="1">
      <alignment horizontal="left" vertical="top" wrapText="1"/>
    </xf>
    <xf numFmtId="0" fontId="31" fillId="0" borderId="3" xfId="0" applyFont="1" applyBorder="1" applyAlignment="1">
      <alignment horizontal="left" vertical="top" wrapText="1"/>
    </xf>
    <xf numFmtId="0" fontId="31" fillId="0" borderId="9" xfId="0" applyFont="1" applyBorder="1" applyAlignment="1">
      <alignment horizontal="left" vertical="top" wrapText="1"/>
    </xf>
    <xf numFmtId="0" fontId="40" fillId="6" borderId="0" xfId="0" applyFont="1" applyFill="1" applyAlignment="1">
      <alignment horizontal="left" vertical="top" wrapText="1"/>
    </xf>
    <xf numFmtId="0" fontId="31" fillId="0" borderId="13" xfId="0" applyFont="1" applyBorder="1" applyAlignment="1">
      <alignment horizontal="left" vertical="top" wrapText="1"/>
    </xf>
    <xf numFmtId="0" fontId="31" fillId="0" borderId="3" xfId="0" applyFont="1" applyBorder="1" applyAlignment="1">
      <alignment vertical="top" wrapText="1"/>
    </xf>
    <xf numFmtId="0" fontId="31" fillId="0" borderId="9" xfId="0" applyFont="1" applyBorder="1" applyAlignment="1">
      <alignment vertical="top" wrapText="1"/>
    </xf>
    <xf numFmtId="0" fontId="65" fillId="16" borderId="0" xfId="0" applyFont="1" applyFill="1" applyAlignment="1">
      <alignment horizontal="left" vertical="top" wrapText="1"/>
    </xf>
    <xf numFmtId="0" fontId="73" fillId="0" borderId="0" xfId="0" applyFont="1" applyAlignment="1">
      <alignment/>
    </xf>
    <xf numFmtId="0" fontId="73" fillId="0" borderId="0" xfId="0" applyFont="1" applyAlignment="1">
      <alignment horizontal="left" vertical="top" wrapText="1"/>
    </xf>
    <xf numFmtId="0" fontId="61" fillId="0" borderId="0" xfId="0" applyFont="1" applyAlignment="1">
      <alignment horizontal="left" vertical="top" wrapText="1"/>
    </xf>
    <xf numFmtId="0" fontId="47" fillId="0" borderId="0" xfId="15" applyAlignment="1">
      <alignment vertical="top" wrapText="1"/>
    </xf>
    <xf numFmtId="0" fontId="61" fillId="0" borderId="0" xfId="0" applyFont="1" applyAlignment="1">
      <alignment vertical="top" wrapText="1"/>
    </xf>
    <xf numFmtId="0" fontId="47" fillId="0" borderId="0" xfId="15" applyFont="1" applyAlignment="1">
      <alignment vertical="top" wrapText="1"/>
    </xf>
    <xf numFmtId="0" fontId="67" fillId="0" borderId="0" xfId="0" applyFont="1" applyAlignment="1">
      <alignment horizontal="justify" vertical="top" wrapText="1"/>
    </xf>
    <xf numFmtId="0" fontId="64" fillId="0" borderId="0" xfId="0" applyFont="1" applyAlignment="1">
      <alignment horizontal="center" vertical="center" wrapText="1"/>
    </xf>
    <xf numFmtId="0" fontId="65" fillId="16" borderId="2" xfId="0" applyFont="1" applyFill="1" applyBorder="1" applyAlignment="1">
      <alignment horizontal="center" vertical="top" wrapText="1"/>
    </xf>
    <xf numFmtId="0" fontId="31" fillId="0" borderId="13" xfId="0" applyNumberFormat="1" applyFont="1" applyBorder="1" applyAlignment="1">
      <alignment horizontal="left" vertical="top" wrapText="1"/>
    </xf>
    <xf numFmtId="0" fontId="31" fillId="0" borderId="7" xfId="0" applyNumberFormat="1" applyFont="1" applyBorder="1" applyAlignment="1">
      <alignment horizontal="left" vertical="top" wrapText="1"/>
    </xf>
    <xf numFmtId="0" fontId="31" fillId="0" borderId="12" xfId="0" applyNumberFormat="1" applyFont="1" applyBorder="1" applyAlignment="1">
      <alignment horizontal="left" vertical="top" wrapText="1"/>
    </xf>
    <xf numFmtId="0" fontId="31" fillId="0" borderId="5" xfId="0" applyNumberFormat="1" applyFont="1" applyBorder="1" applyAlignment="1">
      <alignment horizontal="left" vertical="top" wrapText="1"/>
    </xf>
    <xf numFmtId="0" fontId="31" fillId="0" borderId="0" xfId="0" applyNumberFormat="1" applyFont="1" applyBorder="1" applyAlignment="1">
      <alignment horizontal="left" vertical="top" wrapText="1"/>
    </xf>
    <xf numFmtId="0" fontId="31" fillId="0" borderId="2" xfId="0" applyNumberFormat="1" applyFont="1" applyBorder="1" applyAlignment="1">
      <alignment horizontal="left" vertical="top" wrapText="1"/>
    </xf>
    <xf numFmtId="0" fontId="31" fillId="0" borderId="8" xfId="0" applyNumberFormat="1" applyFont="1" applyBorder="1" applyAlignment="1">
      <alignment horizontal="left" vertical="top" wrapText="1"/>
    </xf>
    <xf numFmtId="0" fontId="31" fillId="0" borderId="3" xfId="0" applyNumberFormat="1" applyFont="1" applyBorder="1" applyAlignment="1">
      <alignment horizontal="left" vertical="top" wrapText="1"/>
    </xf>
    <xf numFmtId="0" fontId="31" fillId="0" borderId="9" xfId="0" applyNumberFormat="1" applyFont="1" applyBorder="1" applyAlignment="1">
      <alignment horizontal="left" vertical="top" wrapText="1"/>
    </xf>
    <xf numFmtId="0" fontId="67" fillId="0" borderId="0" xfId="0" applyFont="1" applyAlignment="1">
      <alignment horizontal="left" vertical="top" wrapText="1"/>
    </xf>
    <xf numFmtId="0" fontId="68" fillId="0" borderId="0" xfId="0" applyFont="1" applyAlignment="1">
      <alignment vertical="top" wrapText="1"/>
    </xf>
    <xf numFmtId="0" fontId="0" fillId="0" borderId="0" xfId="0" applyAlignment="1">
      <alignment vertical="top" wrapText="1"/>
    </xf>
    <xf numFmtId="0" fontId="63" fillId="16" borderId="0" xfId="0" applyFont="1" applyFill="1" applyAlignment="1">
      <alignment horizontal="center" wrapText="1"/>
    </xf>
    <xf numFmtId="0" fontId="31" fillId="0" borderId="13" xfId="0" applyFont="1" applyBorder="1" applyAlignment="1">
      <alignment vertical="top" wrapText="1"/>
    </xf>
    <xf numFmtId="0" fontId="31" fillId="0" borderId="7" xfId="0" applyFont="1" applyBorder="1" applyAlignment="1">
      <alignment vertical="top" wrapText="1"/>
    </xf>
    <xf numFmtId="0" fontId="31" fillId="0" borderId="12" xfId="0" applyFont="1" applyBorder="1" applyAlignment="1">
      <alignment vertical="top" wrapText="1"/>
    </xf>
    <xf numFmtId="0" fontId="31" fillId="0" borderId="8" xfId="0" applyFont="1" applyBorder="1" applyAlignment="1">
      <alignment vertical="top" wrapText="1"/>
    </xf>
    <xf numFmtId="0" fontId="1" fillId="6" borderId="12" xfId="0" applyFont="1" applyFill="1" applyBorder="1" applyAlignment="1">
      <alignment horizontal="center" vertical="center" shrinkToFit="1"/>
    </xf>
    <xf numFmtId="0" fontId="1" fillId="6" borderId="5" xfId="0" applyFont="1" applyFill="1" applyBorder="1" applyAlignment="1">
      <alignment horizontal="center" vertical="center" shrinkToFit="1"/>
    </xf>
    <xf numFmtId="0" fontId="1" fillId="6" borderId="2" xfId="0" applyFont="1" applyFill="1" applyBorder="1" applyAlignment="1">
      <alignment horizontal="center" vertical="center" shrinkToFit="1"/>
    </xf>
    <xf numFmtId="0" fontId="1" fillId="6" borderId="8" xfId="0" applyFont="1" applyFill="1" applyBorder="1" applyAlignment="1">
      <alignment horizontal="center" vertical="center" shrinkToFit="1"/>
    </xf>
    <xf numFmtId="0" fontId="1" fillId="6" borderId="9" xfId="0" applyFont="1" applyFill="1" applyBorder="1" applyAlignment="1">
      <alignment horizontal="center" vertical="center" shrinkToFit="1"/>
    </xf>
    <xf numFmtId="0" fontId="11" fillId="0" borderId="13" xfId="0" applyFont="1" applyFill="1" applyBorder="1" applyAlignment="1">
      <alignment horizontal="center" vertical="center" shrinkToFit="1"/>
    </xf>
    <xf numFmtId="0" fontId="11" fillId="0" borderId="12" xfId="0" applyFont="1" applyFill="1" applyBorder="1" applyAlignment="1">
      <alignment horizontal="center" vertical="center" shrinkToFit="1"/>
    </xf>
    <xf numFmtId="0" fontId="4" fillId="6" borderId="10" xfId="0" applyFont="1" applyFill="1" applyBorder="1" applyAlignment="1">
      <alignment horizontal="center" vertical="center"/>
    </xf>
    <xf numFmtId="0" fontId="4" fillId="6" borderId="11" xfId="0" applyFont="1" applyFill="1" applyBorder="1" applyAlignment="1">
      <alignment horizontal="center" vertical="center"/>
    </xf>
    <xf numFmtId="0" fontId="8" fillId="6" borderId="10" xfId="0" applyFont="1" applyFill="1" applyBorder="1" applyAlignment="1">
      <alignment horizontal="center" vertical="center"/>
    </xf>
    <xf numFmtId="0" fontId="8" fillId="6" borderId="6" xfId="0" applyFont="1" applyFill="1" applyBorder="1" applyAlignment="1">
      <alignment horizontal="center" vertical="center"/>
    </xf>
    <xf numFmtId="0" fontId="8" fillId="6" borderId="11" xfId="0" applyFont="1" applyFill="1" applyBorder="1" applyAlignment="1">
      <alignment horizontal="center" vertical="center"/>
    </xf>
    <xf numFmtId="0" fontId="9" fillId="6" borderId="14" xfId="0" applyFont="1" applyFill="1" applyBorder="1" applyAlignment="1">
      <alignment horizontal="center" vertical="center"/>
    </xf>
    <xf numFmtId="0" fontId="9" fillId="6" borderId="4" xfId="0" applyFont="1" applyFill="1" applyBorder="1" applyAlignment="1">
      <alignment horizontal="center" vertical="center"/>
    </xf>
    <xf numFmtId="0" fontId="9" fillId="6" borderId="1" xfId="0" applyFont="1" applyFill="1" applyBorder="1" applyAlignment="1">
      <alignment horizontal="center" vertical="center"/>
    </xf>
    <xf numFmtId="0" fontId="9" fillId="6" borderId="14" xfId="0" applyFont="1" applyFill="1" applyBorder="1" applyAlignment="1">
      <alignment horizontal="center"/>
    </xf>
    <xf numFmtId="0" fontId="9" fillId="6" borderId="4" xfId="0" applyFont="1" applyFill="1" applyBorder="1" applyAlignment="1">
      <alignment horizontal="center"/>
    </xf>
    <xf numFmtId="0" fontId="9" fillId="6" borderId="1" xfId="0" applyFont="1" applyFill="1" applyBorder="1" applyAlignment="1">
      <alignment horizontal="center"/>
    </xf>
    <xf numFmtId="0" fontId="0" fillId="6" borderId="6" xfId="0" applyFill="1" applyBorder="1" applyAlignment="1">
      <alignment horizontal="center" vertical="center"/>
    </xf>
    <xf numFmtId="0" fontId="0" fillId="6" borderId="11" xfId="0" applyFill="1" applyBorder="1" applyAlignment="1">
      <alignment horizontal="center" vertical="center"/>
    </xf>
    <xf numFmtId="0" fontId="0" fillId="6" borderId="4" xfId="0" applyFill="1" applyBorder="1" applyAlignment="1">
      <alignment horizontal="center" vertical="center"/>
    </xf>
    <xf numFmtId="0" fontId="0" fillId="6" borderId="1" xfId="0" applyFill="1" applyBorder="1" applyAlignment="1">
      <alignment horizontal="center" vertical="center"/>
    </xf>
    <xf numFmtId="0" fontId="4" fillId="6" borderId="10" xfId="0" applyFont="1" applyFill="1" applyBorder="1" applyAlignment="1">
      <alignment horizontal="center" vertical="center" wrapText="1"/>
    </xf>
    <xf numFmtId="0" fontId="0" fillId="6" borderId="11" xfId="0" applyFill="1" applyBorder="1" applyAlignment="1">
      <alignment horizontal="center" vertical="center" wrapText="1"/>
    </xf>
    <xf numFmtId="0" fontId="4" fillId="6" borderId="8" xfId="0" applyFont="1" applyFill="1" applyBorder="1" applyAlignment="1">
      <alignment horizontal="center" vertical="center"/>
    </xf>
    <xf numFmtId="0" fontId="6" fillId="6" borderId="5" xfId="0" applyFont="1" applyFill="1" applyBorder="1" applyAlignment="1">
      <alignment horizontal="left" vertical="center"/>
    </xf>
    <xf numFmtId="0" fontId="6" fillId="6" borderId="2" xfId="0" applyFont="1" applyFill="1" applyBorder="1" applyAlignment="1">
      <alignment horizontal="left" vertical="center"/>
    </xf>
    <xf numFmtId="0" fontId="4" fillId="6" borderId="11" xfId="0" applyFont="1" applyFill="1" applyBorder="1" applyAlignment="1">
      <alignment horizontal="center" vertical="center" wrapText="1"/>
    </xf>
    <xf numFmtId="0" fontId="4" fillId="6" borderId="10" xfId="0" applyFont="1" applyFill="1" applyBorder="1" applyAlignment="1">
      <alignment horizontal="center"/>
    </xf>
    <xf numFmtId="0" fontId="4" fillId="6" borderId="11" xfId="0" applyFont="1" applyFill="1" applyBorder="1" applyAlignment="1">
      <alignment horizontal="center"/>
    </xf>
    <xf numFmtId="0" fontId="3" fillId="6" borderId="0" xfId="0" applyFont="1" applyFill="1" applyBorder="1" applyAlignment="1">
      <alignment horizontal="center" vertical="center" shrinkToFit="1"/>
    </xf>
    <xf numFmtId="0" fontId="9" fillId="6" borderId="15" xfId="0" applyFont="1" applyFill="1" applyBorder="1" applyAlignment="1">
      <alignment horizontal="center" vertical="center"/>
    </xf>
    <xf numFmtId="0" fontId="3" fillId="6" borderId="5" xfId="0" applyFont="1" applyFill="1" applyBorder="1" applyAlignment="1">
      <alignment horizontal="center" vertical="center" shrinkToFit="1"/>
    </xf>
    <xf numFmtId="3" fontId="9" fillId="6" borderId="10" xfId="0" applyNumberFormat="1" applyFont="1" applyFill="1" applyBorder="1" applyAlignment="1">
      <alignment horizontal="center" vertical="center"/>
    </xf>
    <xf numFmtId="3" fontId="9" fillId="6" borderId="11" xfId="0" applyNumberFormat="1" applyFont="1" applyFill="1" applyBorder="1" applyAlignment="1">
      <alignment horizontal="center" vertical="center"/>
    </xf>
    <xf numFmtId="3" fontId="9" fillId="6" borderId="10" xfId="0" applyNumberFormat="1" applyFont="1" applyFill="1" applyBorder="1" applyAlignment="1">
      <alignment horizontal="center" vertical="center" wrapText="1"/>
    </xf>
    <xf numFmtId="3" fontId="9" fillId="6" borderId="11" xfId="0" applyNumberFormat="1" applyFont="1" applyFill="1" applyBorder="1" applyAlignment="1">
      <alignment horizontal="center" vertical="center" wrapText="1"/>
    </xf>
    <xf numFmtId="0" fontId="35" fillId="6" borderId="0" xfId="0" applyFont="1" applyFill="1" applyBorder="1" applyAlignment="1">
      <alignment horizontal="center" vertical="center" shrinkToFit="1"/>
    </xf>
    <xf numFmtId="0" fontId="0" fillId="6" borderId="8" xfId="0" applyFill="1" applyBorder="1" applyAlignment="1">
      <alignment horizontal="center" vertical="center" wrapText="1"/>
    </xf>
    <xf numFmtId="0" fontId="0" fillId="6" borderId="9" xfId="0" applyFill="1" applyBorder="1" applyAlignment="1">
      <alignment horizontal="center" vertical="center" wrapText="1"/>
    </xf>
    <xf numFmtId="0" fontId="1" fillId="6" borderId="13" xfId="0" applyFont="1" applyFill="1" applyBorder="1" applyAlignment="1">
      <alignment horizontal="center" vertical="center"/>
    </xf>
    <xf numFmtId="0" fontId="1" fillId="6" borderId="12" xfId="0" applyFont="1" applyFill="1" applyBorder="1" applyAlignment="1">
      <alignment horizontal="center" vertical="center"/>
    </xf>
    <xf numFmtId="0" fontId="1" fillId="6" borderId="5" xfId="0" applyFont="1" applyFill="1" applyBorder="1" applyAlignment="1">
      <alignment horizontal="center" vertical="center"/>
    </xf>
    <xf numFmtId="0" fontId="1" fillId="6" borderId="2" xfId="0" applyFont="1" applyFill="1" applyBorder="1" applyAlignment="1">
      <alignment horizontal="center" vertical="center"/>
    </xf>
    <xf numFmtId="0" fontId="1" fillId="6" borderId="8" xfId="0" applyFont="1" applyFill="1" applyBorder="1" applyAlignment="1">
      <alignment horizontal="center" vertical="center"/>
    </xf>
    <xf numFmtId="0" fontId="1" fillId="6" borderId="9"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2" xfId="0" applyFont="1" applyFill="1" applyBorder="1" applyAlignment="1">
      <alignment horizontal="center" vertical="center"/>
    </xf>
    <xf numFmtId="0" fontId="5" fillId="0" borderId="0" xfId="0" applyFont="1" applyAlignment="1">
      <alignment horizontal="center"/>
    </xf>
    <xf numFmtId="0" fontId="8" fillId="0" borderId="0" xfId="0" applyFont="1" applyAlignment="1">
      <alignment horizontal="center"/>
    </xf>
    <xf numFmtId="0" fontId="49" fillId="15" borderId="0" xfId="0" applyFont="1" applyFill="1" applyAlignment="1">
      <alignment horizontal="center"/>
    </xf>
    <xf numFmtId="0" fontId="57" fillId="15" borderId="15" xfId="0" applyFont="1" applyFill="1" applyBorder="1" applyAlignment="1">
      <alignment horizontal="center" vertical="center" shrinkToFit="1"/>
    </xf>
    <xf numFmtId="0" fontId="14" fillId="15" borderId="15" xfId="0" applyFont="1" applyFill="1" applyBorder="1" applyAlignment="1">
      <alignment horizontal="center" vertical="center" shrinkToFit="1"/>
    </xf>
    <xf numFmtId="0" fontId="57" fillId="15" borderId="15" xfId="0" applyFont="1" applyFill="1" applyBorder="1" applyAlignment="1">
      <alignment horizontal="center" vertical="center"/>
    </xf>
    <xf numFmtId="0" fontId="57" fillId="15" borderId="15" xfId="0" applyFont="1" applyFill="1" applyBorder="1" applyAlignment="1">
      <alignment horizontal="center"/>
    </xf>
    <xf numFmtId="0" fontId="8" fillId="0" borderId="0" xfId="0" applyFont="1" applyAlignment="1">
      <alignment horizontal="center" vertical="center"/>
    </xf>
    <xf numFmtId="0" fontId="1" fillId="15" borderId="15" xfId="0" applyFont="1" applyFill="1" applyBorder="1" applyAlignment="1">
      <alignment horizontal="center" vertical="center" shrinkToFit="1"/>
    </xf>
    <xf numFmtId="0" fontId="0" fillId="15" borderId="15" xfId="0" applyFill="1" applyBorder="1" applyAlignment="1">
      <alignment horizontal="center" vertical="center" shrinkToFit="1"/>
    </xf>
    <xf numFmtId="0" fontId="1" fillId="15" borderId="15" xfId="0" applyFont="1" applyFill="1" applyBorder="1" applyAlignment="1">
      <alignment horizontal="center" vertical="center"/>
    </xf>
    <xf numFmtId="0" fontId="9" fillId="15" borderId="15"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7" xfId="0" applyFont="1" applyFill="1" applyBorder="1" applyAlignment="1">
      <alignment horizontal="center" vertical="center"/>
    </xf>
    <xf numFmtId="0" fontId="26" fillId="0" borderId="12" xfId="0" applyFont="1" applyFill="1" applyBorder="1" applyAlignment="1">
      <alignment horizontal="center" vertical="center"/>
    </xf>
    <xf numFmtId="0" fontId="75" fillId="0" borderId="0" xfId="0" applyFont="1" applyAlignment="1">
      <alignment horizontal="right"/>
    </xf>
    <xf numFmtId="0" fontId="18" fillId="6" borderId="0" xfId="0" applyFont="1" applyFill="1" applyBorder="1" applyAlignment="1">
      <alignment horizontal="center" vertical="center"/>
    </xf>
    <xf numFmtId="0" fontId="20" fillId="6" borderId="13" xfId="0" applyFont="1" applyFill="1" applyBorder="1" applyAlignment="1">
      <alignment horizontal="center" vertical="center"/>
    </xf>
    <xf numFmtId="0" fontId="20" fillId="6" borderId="7" xfId="0" applyFont="1" applyFill="1" applyBorder="1" applyAlignment="1">
      <alignment horizontal="center" vertical="center"/>
    </xf>
    <xf numFmtId="0" fontId="20" fillId="6" borderId="12" xfId="0" applyFont="1" applyFill="1" applyBorder="1" applyAlignment="1">
      <alignment horizontal="center" vertical="center"/>
    </xf>
    <xf numFmtId="0" fontId="20" fillId="6" borderId="5" xfId="0" applyFont="1" applyFill="1" applyBorder="1" applyAlignment="1">
      <alignment horizontal="center" vertical="center"/>
    </xf>
    <xf numFmtId="0" fontId="20" fillId="6" borderId="0" xfId="0" applyFont="1" applyFill="1" applyBorder="1" applyAlignment="1">
      <alignment horizontal="center" vertical="center"/>
    </xf>
    <xf numFmtId="0" fontId="20" fillId="6" borderId="2" xfId="0" applyFont="1" applyFill="1" applyBorder="1" applyAlignment="1">
      <alignment horizontal="center" vertical="center"/>
    </xf>
    <xf numFmtId="0" fontId="20" fillId="6" borderId="8" xfId="0" applyFont="1" applyFill="1" applyBorder="1" applyAlignment="1">
      <alignment horizontal="center" vertical="center"/>
    </xf>
    <xf numFmtId="0" fontId="20" fillId="6" borderId="3" xfId="0" applyFont="1" applyFill="1" applyBorder="1" applyAlignment="1">
      <alignment horizontal="center" vertical="center"/>
    </xf>
    <xf numFmtId="0" fontId="20" fillId="6" borderId="9" xfId="0" applyFont="1" applyFill="1" applyBorder="1" applyAlignment="1">
      <alignment horizontal="center" vertical="center"/>
    </xf>
    <xf numFmtId="0" fontId="20" fillId="6" borderId="14" xfId="0" applyFont="1" applyFill="1" applyBorder="1" applyAlignment="1">
      <alignment horizontal="center" vertical="center"/>
    </xf>
    <xf numFmtId="0" fontId="20" fillId="6" borderId="4" xfId="0" applyFont="1" applyFill="1" applyBorder="1" applyAlignment="1">
      <alignment horizontal="center" vertical="center"/>
    </xf>
    <xf numFmtId="0" fontId="20" fillId="6" borderId="1" xfId="0" applyFont="1" applyFill="1" applyBorder="1" applyAlignment="1">
      <alignment horizontal="center" vertical="center"/>
    </xf>
    <xf numFmtId="0" fontId="20" fillId="6" borderId="10" xfId="0" applyFont="1" applyFill="1" applyBorder="1" applyAlignment="1">
      <alignment horizontal="center" vertical="center" wrapText="1"/>
    </xf>
    <xf numFmtId="0" fontId="20" fillId="6" borderId="11" xfId="0" applyFont="1" applyFill="1" applyBorder="1" applyAlignment="1">
      <alignment horizontal="center" vertical="center" wrapText="1"/>
    </xf>
    <xf numFmtId="0" fontId="20" fillId="6" borderId="10" xfId="0" applyFont="1" applyFill="1" applyBorder="1" applyAlignment="1">
      <alignment horizontal="center" vertical="center"/>
    </xf>
    <xf numFmtId="0" fontId="20" fillId="6" borderId="11" xfId="0" applyFont="1" applyFill="1" applyBorder="1" applyAlignment="1">
      <alignment horizontal="center" vertical="center"/>
    </xf>
    <xf numFmtId="0" fontId="26" fillId="0" borderId="13"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12" xfId="0" applyFont="1" applyFill="1" applyBorder="1" applyAlignment="1">
      <alignment horizontal="center" vertical="center" shrinkToFit="1"/>
    </xf>
    <xf numFmtId="0" fontId="17" fillId="0" borderId="0" xfId="0" applyFont="1" applyAlignment="1">
      <alignment horizontal="center"/>
    </xf>
    <xf numFmtId="0" fontId="20" fillId="6" borderId="13" xfId="0" applyFont="1" applyFill="1" applyBorder="1" applyAlignment="1">
      <alignment horizontal="center" vertical="center" shrinkToFit="1"/>
    </xf>
    <xf numFmtId="0" fontId="20" fillId="6" borderId="7" xfId="0" applyFont="1" applyFill="1" applyBorder="1" applyAlignment="1">
      <alignment horizontal="center" vertical="center" shrinkToFit="1"/>
    </xf>
    <xf numFmtId="0" fontId="20" fillId="6" borderId="12" xfId="0" applyFont="1" applyFill="1" applyBorder="1" applyAlignment="1">
      <alignment horizontal="center" vertical="center" shrinkToFit="1"/>
    </xf>
    <xf numFmtId="0" fontId="20" fillId="6" borderId="5" xfId="0" applyFont="1" applyFill="1" applyBorder="1" applyAlignment="1">
      <alignment horizontal="center" vertical="center" shrinkToFit="1"/>
    </xf>
    <xf numFmtId="0" fontId="20" fillId="6" borderId="0" xfId="0" applyFont="1" applyFill="1" applyBorder="1" applyAlignment="1">
      <alignment horizontal="center" vertical="center" shrinkToFit="1"/>
    </xf>
    <xf numFmtId="0" fontId="20" fillId="6" borderId="2" xfId="0" applyFont="1" applyFill="1" applyBorder="1" applyAlignment="1">
      <alignment horizontal="center" vertical="center" shrinkToFit="1"/>
    </xf>
    <xf numFmtId="0" fontId="20" fillId="6" borderId="8" xfId="0" applyFont="1" applyFill="1" applyBorder="1" applyAlignment="1">
      <alignment horizontal="center" vertical="center" shrinkToFit="1"/>
    </xf>
    <xf numFmtId="0" fontId="20" fillId="6" borderId="3" xfId="0" applyFont="1" applyFill="1" applyBorder="1" applyAlignment="1">
      <alignment horizontal="center" vertical="center" shrinkToFit="1"/>
    </xf>
    <xf numFmtId="0" fontId="20" fillId="6" borderId="9" xfId="0" applyFont="1" applyFill="1" applyBorder="1" applyAlignment="1">
      <alignment horizontal="center" vertical="center" shrinkToFit="1"/>
    </xf>
    <xf numFmtId="0" fontId="17" fillId="0" borderId="0" xfId="0" applyFont="1" applyBorder="1" applyAlignment="1">
      <alignment horizontal="center" shrinkToFit="1"/>
    </xf>
    <xf numFmtId="0" fontId="21" fillId="0" borderId="5" xfId="0" applyFont="1" applyFill="1" applyBorder="1" applyAlignment="1">
      <alignment horizontal="center" vertical="center" shrinkToFit="1"/>
    </xf>
    <xf numFmtId="0" fontId="21" fillId="0" borderId="0" xfId="0" applyFont="1" applyFill="1" applyBorder="1" applyAlignment="1">
      <alignment horizontal="center" vertical="center" shrinkToFit="1"/>
    </xf>
    <xf numFmtId="0" fontId="21" fillId="0" borderId="2" xfId="0" applyFont="1" applyFill="1" applyBorder="1" applyAlignment="1">
      <alignment horizontal="center" vertical="center" shrinkToFit="1"/>
    </xf>
    <xf numFmtId="0" fontId="20" fillId="8" borderId="13" xfId="0" applyFont="1" applyFill="1" applyBorder="1" applyAlignment="1">
      <alignment horizontal="center" vertical="center" shrinkToFit="1"/>
    </xf>
    <xf numFmtId="0" fontId="20" fillId="8" borderId="7" xfId="0" applyFont="1" applyFill="1" applyBorder="1" applyAlignment="1">
      <alignment horizontal="center" vertical="center" shrinkToFit="1"/>
    </xf>
    <xf numFmtId="0" fontId="20" fillId="8" borderId="12" xfId="0" applyFont="1" applyFill="1" applyBorder="1" applyAlignment="1">
      <alignment horizontal="center" vertical="center" shrinkToFit="1"/>
    </xf>
    <xf numFmtId="0" fontId="20" fillId="8" borderId="5" xfId="0" applyFont="1" applyFill="1" applyBorder="1" applyAlignment="1">
      <alignment horizontal="center" vertical="center" shrinkToFit="1"/>
    </xf>
    <xf numFmtId="0" fontId="20" fillId="8" borderId="0" xfId="0" applyFont="1" applyFill="1" applyBorder="1" applyAlignment="1">
      <alignment horizontal="center" vertical="center" shrinkToFit="1"/>
    </xf>
    <xf numFmtId="0" fontId="20" fillId="8" borderId="2" xfId="0" applyFont="1" applyFill="1" applyBorder="1" applyAlignment="1">
      <alignment horizontal="center" vertical="center" shrinkToFit="1"/>
    </xf>
    <xf numFmtId="0" fontId="18" fillId="8" borderId="30" xfId="0" applyFont="1" applyFill="1" applyBorder="1" applyAlignment="1">
      <alignment horizontal="center" vertical="center" shrinkToFit="1"/>
    </xf>
    <xf numFmtId="0" fontId="18" fillId="8" borderId="31" xfId="0" applyFont="1" applyFill="1" applyBorder="1" applyAlignment="1">
      <alignment horizontal="center" vertical="center" shrinkToFit="1"/>
    </xf>
    <xf numFmtId="0" fontId="18" fillId="8" borderId="32" xfId="0" applyFont="1" applyFill="1" applyBorder="1" applyAlignment="1">
      <alignment horizontal="center" vertical="center" shrinkToFit="1"/>
    </xf>
    <xf numFmtId="0" fontId="17" fillId="0" borderId="0" xfId="0" applyFont="1" applyAlignment="1">
      <alignment horizontal="right"/>
    </xf>
    <xf numFmtId="0" fontId="18" fillId="8" borderId="0" xfId="0" applyFont="1" applyFill="1" applyBorder="1" applyAlignment="1">
      <alignment horizontal="center" vertical="center" shrinkToFit="1"/>
    </xf>
    <xf numFmtId="0" fontId="20" fillId="8" borderId="8" xfId="0" applyFont="1" applyFill="1" applyBorder="1" applyAlignment="1">
      <alignment horizontal="center" vertical="center" shrinkToFit="1"/>
    </xf>
    <xf numFmtId="0" fontId="20" fillId="8" borderId="3" xfId="0" applyFont="1" applyFill="1" applyBorder="1" applyAlignment="1">
      <alignment horizontal="center" vertical="center" shrinkToFit="1"/>
    </xf>
    <xf numFmtId="0" fontId="20" fillId="8" borderId="9" xfId="0" applyFont="1" applyFill="1" applyBorder="1" applyAlignment="1">
      <alignment horizontal="center" vertical="center" shrinkToFit="1"/>
    </xf>
    <xf numFmtId="0" fontId="21" fillId="0" borderId="13" xfId="0" applyFont="1" applyFill="1" applyBorder="1" applyAlignment="1">
      <alignment horizontal="center" vertical="center" shrinkToFit="1"/>
    </xf>
    <xf numFmtId="0" fontId="21" fillId="0" borderId="7" xfId="0" applyFont="1" applyFill="1" applyBorder="1" applyAlignment="1">
      <alignment horizontal="center" vertical="center" shrinkToFit="1"/>
    </xf>
    <xf numFmtId="0" fontId="21" fillId="0" borderId="12" xfId="0" applyFont="1" applyFill="1" applyBorder="1" applyAlignment="1">
      <alignment horizontal="center" vertical="center" shrinkToFit="1"/>
    </xf>
    <xf numFmtId="0" fontId="2" fillId="8" borderId="10" xfId="0" applyFont="1" applyFill="1" applyBorder="1" applyAlignment="1">
      <alignment horizontal="center" vertical="center" wrapText="1" shrinkToFit="1"/>
    </xf>
    <xf numFmtId="0" fontId="2" fillId="8" borderId="6" xfId="0" applyFont="1" applyFill="1" applyBorder="1" applyAlignment="1">
      <alignment horizontal="center" vertical="center" wrapText="1" shrinkToFit="1"/>
    </xf>
    <xf numFmtId="0" fontId="2" fillId="8" borderId="11" xfId="0" applyFont="1" applyFill="1" applyBorder="1" applyAlignment="1">
      <alignment horizontal="center" vertical="center" wrapText="1" shrinkToFit="1"/>
    </xf>
    <xf numFmtId="0" fontId="49" fillId="8" borderId="10" xfId="0" applyFont="1" applyFill="1" applyBorder="1" applyAlignment="1">
      <alignment horizontal="center" vertical="center" wrapText="1" shrinkToFit="1"/>
    </xf>
    <xf numFmtId="0" fontId="49" fillId="8" borderId="6" xfId="0" applyFont="1" applyFill="1" applyBorder="1" applyAlignment="1">
      <alignment horizontal="center" vertical="center" wrapText="1" shrinkToFit="1"/>
    </xf>
    <xf numFmtId="0" fontId="49" fillId="8" borderId="11" xfId="0" applyFont="1" applyFill="1" applyBorder="1" applyAlignment="1">
      <alignment horizontal="center" vertical="center" wrapText="1" shrinkToFit="1"/>
    </xf>
    <xf numFmtId="0" fontId="18" fillId="8" borderId="14" xfId="0" applyFont="1" applyFill="1" applyBorder="1" applyAlignment="1">
      <alignment horizontal="center" vertical="center" shrinkToFit="1"/>
    </xf>
    <xf numFmtId="0" fontId="18" fillId="8" borderId="4" xfId="0" applyFont="1" applyFill="1" applyBorder="1" applyAlignment="1">
      <alignment horizontal="center" vertical="center" shrinkToFit="1"/>
    </xf>
    <xf numFmtId="0" fontId="18" fillId="8" borderId="1" xfId="0" applyFont="1" applyFill="1" applyBorder="1" applyAlignment="1">
      <alignment horizontal="center" vertical="center" shrinkToFit="1"/>
    </xf>
    <xf numFmtId="0" fontId="21" fillId="0" borderId="13"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12" xfId="0" applyFont="1" applyFill="1" applyBorder="1" applyAlignment="1">
      <alignment horizontal="center" vertical="center"/>
    </xf>
    <xf numFmtId="0" fontId="20" fillId="8" borderId="13" xfId="0" applyFont="1" applyFill="1" applyBorder="1" applyAlignment="1">
      <alignment horizontal="center" vertical="center"/>
    </xf>
    <xf numFmtId="0" fontId="20" fillId="8" borderId="7" xfId="0" applyFont="1" applyFill="1" applyBorder="1" applyAlignment="1">
      <alignment horizontal="center" vertical="center"/>
    </xf>
    <xf numFmtId="0" fontId="20" fillId="8" borderId="12" xfId="0" applyFont="1" applyFill="1" applyBorder="1" applyAlignment="1">
      <alignment horizontal="center" vertical="center"/>
    </xf>
    <xf numFmtId="0" fontId="20" fillId="8" borderId="5" xfId="0" applyFont="1" applyFill="1" applyBorder="1" applyAlignment="1">
      <alignment horizontal="center" vertical="center"/>
    </xf>
    <xf numFmtId="0" fontId="20" fillId="8" borderId="0" xfId="0" applyFont="1" applyFill="1" applyBorder="1" applyAlignment="1">
      <alignment horizontal="center" vertical="center"/>
    </xf>
    <xf numFmtId="0" fontId="20" fillId="8" borderId="2" xfId="0" applyFont="1" applyFill="1" applyBorder="1" applyAlignment="1">
      <alignment horizontal="center" vertical="center"/>
    </xf>
    <xf numFmtId="0" fontId="20" fillId="8" borderId="8" xfId="0" applyFont="1" applyFill="1" applyBorder="1" applyAlignment="1">
      <alignment horizontal="center" vertical="center"/>
    </xf>
    <xf numFmtId="0" fontId="20" fillId="8" borderId="3" xfId="0" applyFont="1" applyFill="1" applyBorder="1" applyAlignment="1">
      <alignment horizontal="center" vertical="center"/>
    </xf>
    <xf numFmtId="0" fontId="20" fillId="8" borderId="9" xfId="0" applyFont="1" applyFill="1" applyBorder="1" applyAlignment="1">
      <alignment horizontal="center" vertical="center"/>
    </xf>
    <xf numFmtId="0" fontId="9" fillId="8" borderId="10" xfId="0" applyFont="1" applyFill="1" applyBorder="1" applyAlignment="1">
      <alignment horizontal="center" vertical="center" wrapText="1" shrinkToFit="1"/>
    </xf>
    <xf numFmtId="0" fontId="9" fillId="8" borderId="6" xfId="0" applyFont="1" applyFill="1" applyBorder="1" applyAlignment="1">
      <alignment horizontal="center" vertical="center" wrapText="1" shrinkToFit="1"/>
    </xf>
    <xf numFmtId="0" fontId="9" fillId="8" borderId="11" xfId="0" applyFont="1" applyFill="1" applyBorder="1" applyAlignment="1">
      <alignment horizontal="center" vertical="center" wrapText="1" shrinkToFit="1"/>
    </xf>
    <xf numFmtId="0" fontId="20" fillId="8" borderId="10" xfId="0" applyFont="1" applyFill="1" applyBorder="1" applyAlignment="1">
      <alignment horizontal="center" vertical="center"/>
    </xf>
    <xf numFmtId="0" fontId="20" fillId="8" borderId="6" xfId="0" applyFont="1" applyFill="1" applyBorder="1" applyAlignment="1">
      <alignment horizontal="center" vertical="center"/>
    </xf>
    <xf numFmtId="0" fontId="20" fillId="8" borderId="11" xfId="0" applyFont="1" applyFill="1" applyBorder="1" applyAlignment="1">
      <alignment horizontal="center" vertical="center"/>
    </xf>
    <xf numFmtId="0" fontId="50" fillId="8" borderId="10" xfId="0" applyFont="1" applyFill="1" applyBorder="1" applyAlignment="1">
      <alignment horizontal="center" vertical="center" wrapText="1" shrinkToFit="1"/>
    </xf>
    <xf numFmtId="0" fontId="50" fillId="8" borderId="6" xfId="0" applyFont="1" applyFill="1" applyBorder="1" applyAlignment="1">
      <alignment horizontal="center" vertical="center" wrapText="1" shrinkToFit="1"/>
    </xf>
    <xf numFmtId="0" fontId="50" fillId="8" borderId="11" xfId="0" applyFont="1" applyFill="1" applyBorder="1" applyAlignment="1">
      <alignment horizontal="center" vertical="center" wrapText="1" shrinkToFit="1"/>
    </xf>
    <xf numFmtId="0" fontId="49" fillId="8" borderId="10" xfId="0" applyFont="1" applyFill="1" applyBorder="1" applyAlignment="1">
      <alignment horizontal="center" vertical="center" wrapText="1"/>
    </xf>
    <xf numFmtId="0" fontId="49" fillId="8" borderId="6" xfId="0" applyFont="1" applyFill="1" applyBorder="1" applyAlignment="1">
      <alignment horizontal="center" vertical="center" wrapText="1"/>
    </xf>
    <xf numFmtId="0" fontId="49" fillId="8" borderId="11" xfId="0" applyFont="1" applyFill="1" applyBorder="1" applyAlignment="1">
      <alignment horizontal="center" vertical="center" wrapText="1"/>
    </xf>
    <xf numFmtId="0" fontId="20" fillId="10" borderId="13" xfId="0" applyFont="1" applyFill="1" applyBorder="1" applyAlignment="1">
      <alignment horizontal="center" vertical="center"/>
    </xf>
    <xf numFmtId="0" fontId="20" fillId="10" borderId="7" xfId="0" applyFont="1" applyFill="1" applyBorder="1" applyAlignment="1">
      <alignment horizontal="center" vertical="center"/>
    </xf>
    <xf numFmtId="0" fontId="20" fillId="10" borderId="12" xfId="0" applyFont="1" applyFill="1" applyBorder="1" applyAlignment="1">
      <alignment horizontal="center" vertical="center"/>
    </xf>
    <xf numFmtId="0" fontId="20" fillId="10" borderId="5" xfId="0" applyFont="1" applyFill="1" applyBorder="1" applyAlignment="1">
      <alignment horizontal="center" vertical="center"/>
    </xf>
    <xf numFmtId="0" fontId="20" fillId="10" borderId="0" xfId="0" applyFont="1" applyFill="1" applyBorder="1" applyAlignment="1">
      <alignment horizontal="center" vertical="center"/>
    </xf>
    <xf numFmtId="0" fontId="20" fillId="10" borderId="2" xfId="0" applyFont="1" applyFill="1" applyBorder="1" applyAlignment="1">
      <alignment horizontal="center" vertical="center"/>
    </xf>
    <xf numFmtId="0" fontId="20" fillId="10" borderId="8" xfId="0" applyFont="1" applyFill="1" applyBorder="1" applyAlignment="1">
      <alignment horizontal="center" vertical="center"/>
    </xf>
    <xf numFmtId="0" fontId="20" fillId="10" borderId="3" xfId="0" applyFont="1" applyFill="1" applyBorder="1" applyAlignment="1">
      <alignment horizontal="center" vertical="center"/>
    </xf>
    <xf numFmtId="0" fontId="20" fillId="10" borderId="9" xfId="0" applyFont="1" applyFill="1" applyBorder="1" applyAlignment="1">
      <alignment horizontal="center" vertical="center"/>
    </xf>
    <xf numFmtId="0" fontId="18" fillId="10" borderId="0" xfId="0" applyFont="1" applyFill="1" applyBorder="1" applyAlignment="1">
      <alignment horizontal="center" vertical="center" shrinkToFit="1"/>
    </xf>
    <xf numFmtId="0" fontId="49" fillId="10" borderId="10" xfId="0" applyFont="1" applyFill="1" applyBorder="1" applyAlignment="1">
      <alignment horizontal="center" vertical="center" wrapText="1" shrinkToFit="1"/>
    </xf>
    <xf numFmtId="0" fontId="49" fillId="10" borderId="6" xfId="0" applyFont="1" applyFill="1" applyBorder="1" applyAlignment="1">
      <alignment horizontal="center" vertical="center" wrapText="1" shrinkToFit="1"/>
    </xf>
    <xf numFmtId="0" fontId="49" fillId="10" borderId="11" xfId="0" applyFont="1" applyFill="1" applyBorder="1" applyAlignment="1">
      <alignment horizontal="center" vertical="center" wrapText="1" shrinkToFit="1"/>
    </xf>
    <xf numFmtId="0" fontId="49" fillId="10" borderId="5" xfId="0" applyFont="1" applyFill="1" applyBorder="1" applyAlignment="1">
      <alignment horizontal="center" vertical="center" wrapText="1" shrinkToFit="1"/>
    </xf>
    <xf numFmtId="0" fontId="49" fillId="10" borderId="8" xfId="0" applyFont="1" applyFill="1" applyBorder="1" applyAlignment="1">
      <alignment horizontal="center" vertical="center" wrapText="1" shrinkToFit="1"/>
    </xf>
    <xf numFmtId="0" fontId="5" fillId="0" borderId="7" xfId="0" applyFont="1" applyBorder="1" applyAlignment="1">
      <alignment horizontal="left"/>
    </xf>
    <xf numFmtId="0" fontId="20" fillId="10" borderId="10" xfId="0" applyFont="1" applyFill="1" applyBorder="1" applyAlignment="1">
      <alignment horizontal="center" vertical="center"/>
    </xf>
    <xf numFmtId="0" fontId="20" fillId="10" borderId="6" xfId="0" applyFont="1" applyFill="1" applyBorder="1" applyAlignment="1">
      <alignment horizontal="center" vertical="center"/>
    </xf>
    <xf numFmtId="0" fontId="20" fillId="10" borderId="11" xfId="0" applyFont="1" applyFill="1" applyBorder="1" applyAlignment="1">
      <alignment horizontal="center" vertical="center"/>
    </xf>
    <xf numFmtId="0" fontId="17" fillId="0" borderId="0" xfId="0" applyFont="1" applyAlignment="1">
      <alignment horizontal="center" vertical="center"/>
    </xf>
    <xf numFmtId="0" fontId="18" fillId="10" borderId="14" xfId="0" applyFont="1" applyFill="1" applyBorder="1" applyAlignment="1">
      <alignment horizontal="center" vertical="center" shrinkToFit="1"/>
    </xf>
    <xf numFmtId="0" fontId="18" fillId="10" borderId="4" xfId="0" applyFont="1" applyFill="1" applyBorder="1" applyAlignment="1">
      <alignment horizontal="center" vertical="center" shrinkToFit="1"/>
    </xf>
    <xf numFmtId="0" fontId="18" fillId="10" borderId="1" xfId="0" applyFont="1" applyFill="1" applyBorder="1" applyAlignment="1">
      <alignment horizontal="center" vertical="center" shrinkToFit="1"/>
    </xf>
    <xf numFmtId="0" fontId="20" fillId="10" borderId="13" xfId="0" applyFont="1" applyFill="1" applyBorder="1" applyAlignment="1">
      <alignment horizontal="center" vertical="center" shrinkToFit="1"/>
    </xf>
    <xf numFmtId="0" fontId="20" fillId="10" borderId="7" xfId="0" applyFont="1" applyFill="1" applyBorder="1" applyAlignment="1">
      <alignment horizontal="center" vertical="center" shrinkToFit="1"/>
    </xf>
    <xf numFmtId="0" fontId="20" fillId="10" borderId="12" xfId="0" applyFont="1" applyFill="1" applyBorder="1" applyAlignment="1">
      <alignment horizontal="center" vertical="center" shrinkToFit="1"/>
    </xf>
    <xf numFmtId="0" fontId="20" fillId="10" borderId="5" xfId="0" applyFont="1" applyFill="1" applyBorder="1" applyAlignment="1">
      <alignment horizontal="center" vertical="center" shrinkToFit="1"/>
    </xf>
    <xf numFmtId="0" fontId="20" fillId="10" borderId="0" xfId="0" applyFont="1" applyFill="1" applyBorder="1" applyAlignment="1">
      <alignment horizontal="center" vertical="center" shrinkToFit="1"/>
    </xf>
    <xf numFmtId="0" fontId="20" fillId="10" borderId="2" xfId="0" applyFont="1" applyFill="1" applyBorder="1" applyAlignment="1">
      <alignment horizontal="center" vertical="center" shrinkToFit="1"/>
    </xf>
    <xf numFmtId="0" fontId="20" fillId="10" borderId="8" xfId="0" applyFont="1" applyFill="1" applyBorder="1" applyAlignment="1">
      <alignment horizontal="center" vertical="center" shrinkToFit="1"/>
    </xf>
    <xf numFmtId="0" fontId="20" fillId="10" borderId="3" xfId="0" applyFont="1" applyFill="1" applyBorder="1" applyAlignment="1">
      <alignment horizontal="center" vertical="center" shrinkToFit="1"/>
    </xf>
    <xf numFmtId="0" fontId="20" fillId="10" borderId="9" xfId="0" applyFont="1" applyFill="1" applyBorder="1" applyAlignment="1">
      <alignment horizontal="center" vertical="center" shrinkToFit="1"/>
    </xf>
    <xf numFmtId="0" fontId="2" fillId="10" borderId="10" xfId="0" applyFont="1" applyFill="1" applyBorder="1" applyAlignment="1">
      <alignment horizontal="center" vertical="center" shrinkToFit="1"/>
    </xf>
    <xf numFmtId="0" fontId="2" fillId="10" borderId="6" xfId="0" applyFont="1" applyFill="1" applyBorder="1" applyAlignment="1">
      <alignment horizontal="center" vertical="center" shrinkToFit="1"/>
    </xf>
    <xf numFmtId="0" fontId="2" fillId="10" borderId="11" xfId="0" applyFont="1" applyFill="1" applyBorder="1" applyAlignment="1">
      <alignment horizontal="center" vertical="center" shrinkToFit="1"/>
    </xf>
    <xf numFmtId="0" fontId="2" fillId="10" borderId="10" xfId="0" applyFont="1" applyFill="1" applyBorder="1" applyAlignment="1">
      <alignment horizontal="center" vertical="center" wrapText="1" shrinkToFit="1"/>
    </xf>
    <xf numFmtId="0" fontId="2" fillId="10" borderId="6" xfId="0" applyFont="1" applyFill="1" applyBorder="1" applyAlignment="1">
      <alignment horizontal="center" vertical="center" wrapText="1" shrinkToFit="1"/>
    </xf>
    <xf numFmtId="0" fontId="2" fillId="10" borderId="11" xfId="0" applyFont="1" applyFill="1" applyBorder="1" applyAlignment="1">
      <alignment horizontal="center" vertical="center" wrapText="1" shrinkToFit="1"/>
    </xf>
    <xf numFmtId="0" fontId="75" fillId="0" borderId="0" xfId="0" applyFont="1" applyAlignment="1">
      <alignment horizontal="right" shrinkToFit="1"/>
    </xf>
    <xf numFmtId="0" fontId="18" fillId="2" borderId="0" xfId="0" applyFont="1" applyFill="1" applyBorder="1" applyAlignment="1">
      <alignment horizontal="center" vertical="center" shrinkToFit="1"/>
    </xf>
    <xf numFmtId="0" fontId="20" fillId="2" borderId="13" xfId="0" applyFont="1" applyFill="1" applyBorder="1" applyAlignment="1">
      <alignment horizontal="center" vertical="center" shrinkToFit="1"/>
    </xf>
    <xf numFmtId="0" fontId="20" fillId="2" borderId="7" xfId="0" applyFont="1" applyFill="1" applyBorder="1" applyAlignment="1">
      <alignment horizontal="center" vertical="center" shrinkToFit="1"/>
    </xf>
    <xf numFmtId="0" fontId="20" fillId="2" borderId="12" xfId="0" applyFont="1" applyFill="1" applyBorder="1" applyAlignment="1">
      <alignment horizontal="center" vertical="center" shrinkToFit="1"/>
    </xf>
    <xf numFmtId="0" fontId="20" fillId="2" borderId="5" xfId="0" applyFont="1" applyFill="1" applyBorder="1" applyAlignment="1">
      <alignment horizontal="center" vertical="center" shrinkToFit="1"/>
    </xf>
    <xf numFmtId="0" fontId="20" fillId="2" borderId="0" xfId="0" applyFont="1" applyFill="1" applyBorder="1" applyAlignment="1">
      <alignment horizontal="center" vertical="center" shrinkToFit="1"/>
    </xf>
    <xf numFmtId="0" fontId="20" fillId="2" borderId="2" xfId="0" applyFont="1" applyFill="1" applyBorder="1" applyAlignment="1">
      <alignment horizontal="center" vertical="center" shrinkToFit="1"/>
    </xf>
    <xf numFmtId="0" fontId="20" fillId="2" borderId="8" xfId="0" applyFont="1" applyFill="1" applyBorder="1" applyAlignment="1">
      <alignment horizontal="center" vertical="center" shrinkToFit="1"/>
    </xf>
    <xf numFmtId="0" fontId="20" fillId="2" borderId="3" xfId="0" applyFont="1" applyFill="1" applyBorder="1" applyAlignment="1">
      <alignment horizontal="center" vertical="center" shrinkToFit="1"/>
    </xf>
    <xf numFmtId="0" fontId="20" fillId="2" borderId="9"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5"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6" xfId="0" applyFont="1" applyFill="1" applyBorder="1" applyAlignment="1">
      <alignment horizontal="center" vertical="center" wrapText="1" shrinkToFit="1"/>
    </xf>
    <xf numFmtId="0" fontId="2" fillId="2" borderId="11" xfId="0" applyFont="1" applyFill="1" applyBorder="1" applyAlignment="1">
      <alignment horizontal="center" vertical="center" wrapText="1" shrinkToFit="1"/>
    </xf>
    <xf numFmtId="0" fontId="49" fillId="2" borderId="6" xfId="0" applyFont="1" applyFill="1" applyBorder="1" applyAlignment="1">
      <alignment horizontal="center" vertical="center" wrapText="1" shrinkToFit="1"/>
    </xf>
    <xf numFmtId="0" fontId="49" fillId="2" borderId="11" xfId="0" applyFont="1" applyFill="1" applyBorder="1" applyAlignment="1">
      <alignment horizontal="center" vertical="center" wrapText="1" shrinkToFit="1"/>
    </xf>
    <xf numFmtId="0" fontId="80" fillId="10" borderId="0" xfId="0" applyFont="1" applyFill="1" applyBorder="1" applyAlignment="1">
      <alignment horizontal="center" vertical="center" shrinkToFit="1"/>
    </xf>
    <xf numFmtId="0" fontId="49" fillId="2" borderId="13" xfId="0" applyFont="1" applyFill="1" applyBorder="1" applyAlignment="1">
      <alignment horizontal="center" vertical="center" shrinkToFit="1"/>
    </xf>
    <xf numFmtId="0" fontId="49" fillId="2" borderId="5" xfId="0" applyFont="1" applyFill="1" applyBorder="1" applyAlignment="1">
      <alignment horizontal="center" vertical="center" shrinkToFit="1"/>
    </xf>
    <xf numFmtId="0" fontId="49" fillId="2" borderId="8" xfId="0" applyFont="1" applyFill="1" applyBorder="1" applyAlignment="1">
      <alignment horizontal="center" vertical="center" shrinkToFit="1"/>
    </xf>
    <xf numFmtId="0" fontId="49" fillId="2" borderId="10" xfId="0" applyFont="1" applyFill="1" applyBorder="1" applyAlignment="1">
      <alignment horizontal="center" vertical="center" wrapText="1" shrinkToFit="1"/>
    </xf>
    <xf numFmtId="0" fontId="49" fillId="2" borderId="13" xfId="0" applyFont="1" applyFill="1" applyBorder="1" applyAlignment="1">
      <alignment horizontal="center" vertical="center" wrapText="1" shrinkToFit="1"/>
    </xf>
    <xf numFmtId="0" fontId="49" fillId="2" borderId="5" xfId="0" applyFont="1" applyFill="1" applyBorder="1" applyAlignment="1">
      <alignment horizontal="center" vertical="center" wrapText="1" shrinkToFit="1"/>
    </xf>
    <xf numFmtId="0" fontId="49" fillId="2" borderId="8" xfId="0" applyFont="1" applyFill="1" applyBorder="1" applyAlignment="1">
      <alignment horizontal="center" vertical="center" wrapText="1" shrinkToFit="1"/>
    </xf>
    <xf numFmtId="0" fontId="20" fillId="2" borderId="13" xfId="0" applyFont="1" applyFill="1" applyBorder="1" applyAlignment="1">
      <alignment horizontal="center" vertical="center"/>
    </xf>
    <xf numFmtId="0" fontId="20" fillId="2" borderId="7" xfId="0" applyFont="1" applyFill="1" applyBorder="1" applyAlignment="1">
      <alignment horizontal="center" vertical="center"/>
    </xf>
    <xf numFmtId="0" fontId="20" fillId="2" borderId="12" xfId="0" applyFont="1" applyFill="1" applyBorder="1" applyAlignment="1">
      <alignment horizontal="center" vertical="center"/>
    </xf>
    <xf numFmtId="0" fontId="20" fillId="2" borderId="5" xfId="0" applyFont="1" applyFill="1" applyBorder="1" applyAlignment="1">
      <alignment horizontal="center" vertical="center"/>
    </xf>
    <xf numFmtId="0" fontId="20" fillId="2" borderId="0" xfId="0" applyFont="1" applyFill="1" applyBorder="1" applyAlignment="1">
      <alignment horizontal="center" vertical="center"/>
    </xf>
    <xf numFmtId="0" fontId="20" fillId="2" borderId="2" xfId="0" applyFont="1" applyFill="1" applyBorder="1" applyAlignment="1">
      <alignment horizontal="center" vertical="center"/>
    </xf>
    <xf numFmtId="0" fontId="20" fillId="2" borderId="8" xfId="0" applyFont="1" applyFill="1" applyBorder="1" applyAlignment="1">
      <alignment horizontal="center" vertical="center"/>
    </xf>
    <xf numFmtId="0" fontId="20" fillId="2" borderId="3" xfId="0" applyFont="1" applyFill="1" applyBorder="1" applyAlignment="1">
      <alignment horizontal="center" vertical="center"/>
    </xf>
    <xf numFmtId="0" fontId="20" fillId="2" borderId="9" xfId="0" applyFont="1" applyFill="1" applyBorder="1" applyAlignment="1">
      <alignment horizontal="center" vertical="center"/>
    </xf>
    <xf numFmtId="0" fontId="0" fillId="0" borderId="0" xfId="0" applyAlignment="1">
      <alignment horizontal="left"/>
    </xf>
    <xf numFmtId="0" fontId="3" fillId="2" borderId="0" xfId="0" applyFont="1" applyFill="1" applyBorder="1" applyAlignment="1">
      <alignment horizontal="center" vertical="center" shrinkToFit="1"/>
    </xf>
    <xf numFmtId="0" fontId="21" fillId="0" borderId="13" xfId="0" applyFont="1" applyFill="1" applyBorder="1" applyAlignment="1">
      <alignment horizontal="center" shrinkToFit="1"/>
    </xf>
    <xf numFmtId="0" fontId="21" fillId="0" borderId="7" xfId="0" applyFont="1" applyFill="1" applyBorder="1" applyAlignment="1">
      <alignment horizontal="center" shrinkToFit="1"/>
    </xf>
    <xf numFmtId="0" fontId="21" fillId="0" borderId="12" xfId="0" applyFont="1" applyFill="1" applyBorder="1" applyAlignment="1">
      <alignment horizontal="center" shrinkToFit="1"/>
    </xf>
    <xf numFmtId="0" fontId="75" fillId="0" borderId="0" xfId="0" applyFont="1" applyAlignment="1">
      <alignment horizontal="center" shrinkToFit="1"/>
    </xf>
    <xf numFmtId="0" fontId="2" fillId="12" borderId="13" xfId="0" applyFont="1" applyFill="1" applyBorder="1" applyAlignment="1">
      <alignment horizontal="center" vertical="center" shrinkToFit="1"/>
    </xf>
    <xf numFmtId="0" fontId="2" fillId="12" borderId="12" xfId="0" applyFont="1" applyFill="1" applyBorder="1" applyAlignment="1">
      <alignment horizontal="center" vertical="center" shrinkToFit="1"/>
    </xf>
    <xf numFmtId="0" fontId="2" fillId="12" borderId="5" xfId="0" applyFont="1" applyFill="1" applyBorder="1" applyAlignment="1">
      <alignment horizontal="center" vertical="center" shrinkToFit="1"/>
    </xf>
    <xf numFmtId="0" fontId="2" fillId="12" borderId="2" xfId="0" applyFont="1" applyFill="1" applyBorder="1" applyAlignment="1">
      <alignment horizontal="center" vertical="center" shrinkToFit="1"/>
    </xf>
    <xf numFmtId="0" fontId="2" fillId="12" borderId="8" xfId="0" applyFont="1" applyFill="1" applyBorder="1" applyAlignment="1">
      <alignment horizontal="center" vertical="center" shrinkToFit="1"/>
    </xf>
    <xf numFmtId="0" fontId="2" fillId="12" borderId="9" xfId="0" applyFont="1" applyFill="1" applyBorder="1" applyAlignment="1">
      <alignment horizontal="center" vertical="center" shrinkToFit="1"/>
    </xf>
    <xf numFmtId="0" fontId="38" fillId="0" borderId="13" xfId="0" applyFont="1" applyFill="1" applyBorder="1" applyAlignment="1">
      <alignment horizontal="center" vertical="center" shrinkToFit="1"/>
    </xf>
    <xf numFmtId="0" fontId="38" fillId="0" borderId="12" xfId="0" applyFont="1" applyFill="1" applyBorder="1" applyAlignment="1">
      <alignment horizontal="center" vertical="center" shrinkToFit="1"/>
    </xf>
    <xf numFmtId="0" fontId="18" fillId="12" borderId="0" xfId="0" applyFont="1" applyFill="1" applyBorder="1" applyAlignment="1">
      <alignment horizontal="center" vertical="center" shrinkToFit="1"/>
    </xf>
    <xf numFmtId="0" fontId="2" fillId="12" borderId="10" xfId="0" applyFont="1" applyFill="1" applyBorder="1" applyAlignment="1">
      <alignment horizontal="center" vertical="center"/>
    </xf>
    <xf numFmtId="0" fontId="5" fillId="12" borderId="6" xfId="0" applyFont="1" applyFill="1" applyBorder="1" applyAlignment="1">
      <alignment horizontal="center" vertical="center"/>
    </xf>
    <xf numFmtId="0" fontId="5" fillId="12" borderId="11" xfId="0" applyFont="1" applyFill="1" applyBorder="1" applyAlignment="1">
      <alignment horizontal="center" vertical="center"/>
    </xf>
    <xf numFmtId="0" fontId="5" fillId="0" borderId="0" xfId="0" applyFont="1" applyAlignment="1">
      <alignment horizontal="center" shrinkToFit="1"/>
    </xf>
    <xf numFmtId="0" fontId="17" fillId="12" borderId="13" xfId="0" applyFont="1" applyFill="1" applyBorder="1" applyAlignment="1">
      <alignment horizontal="center" vertical="center" shrinkToFit="1"/>
    </xf>
    <xf numFmtId="0" fontId="17" fillId="12" borderId="12" xfId="0" applyFont="1" applyFill="1" applyBorder="1" applyAlignment="1">
      <alignment horizontal="center" vertical="center" shrinkToFit="1"/>
    </xf>
    <xf numFmtId="0" fontId="17" fillId="12" borderId="5" xfId="0" applyFont="1" applyFill="1" applyBorder="1" applyAlignment="1">
      <alignment horizontal="center" vertical="center" shrinkToFit="1"/>
    </xf>
    <xf numFmtId="0" fontId="17" fillId="12" borderId="2" xfId="0" applyFont="1" applyFill="1" applyBorder="1" applyAlignment="1">
      <alignment horizontal="center" vertical="center" shrinkToFit="1"/>
    </xf>
    <xf numFmtId="0" fontId="17" fillId="12" borderId="8" xfId="0" applyFont="1" applyFill="1" applyBorder="1" applyAlignment="1">
      <alignment horizontal="center" vertical="center" shrinkToFit="1"/>
    </xf>
    <xf numFmtId="0" fontId="17" fillId="12" borderId="9" xfId="0" applyFont="1" applyFill="1" applyBorder="1" applyAlignment="1">
      <alignment horizontal="center" vertical="center" shrinkToFit="1"/>
    </xf>
    <xf numFmtId="0" fontId="3" fillId="12" borderId="0" xfId="0" applyFont="1" applyFill="1" applyBorder="1" applyAlignment="1">
      <alignment horizontal="center" vertical="center" shrinkToFit="1"/>
    </xf>
    <xf numFmtId="0" fontId="17" fillId="12" borderId="10" xfId="0" applyFont="1" applyFill="1" applyBorder="1" applyAlignment="1">
      <alignment horizontal="center" vertical="center"/>
    </xf>
    <xf numFmtId="0" fontId="75" fillId="12" borderId="6" xfId="0" applyFont="1" applyFill="1" applyBorder="1" applyAlignment="1">
      <alignment horizontal="center" vertical="center"/>
    </xf>
    <xf numFmtId="0" fontId="75" fillId="12" borderId="11" xfId="0" applyFont="1" applyFill="1" applyBorder="1" applyAlignment="1">
      <alignment horizontal="center" vertical="center"/>
    </xf>
    <xf numFmtId="0" fontId="0" fillId="0" borderId="0" xfId="0" applyFont="1" applyFill="1" applyBorder="1" applyAlignment="1">
      <alignment horizontal="left" vertical="center"/>
    </xf>
    <xf numFmtId="0" fontId="17" fillId="0" borderId="0" xfId="0" applyFont="1" applyAlignment="1">
      <alignment horizontal="center" shrinkToFit="1"/>
    </xf>
    <xf numFmtId="0" fontId="17" fillId="12" borderId="10" xfId="0" applyFont="1" applyFill="1" applyBorder="1" applyAlignment="1">
      <alignment horizontal="center" vertical="center" wrapText="1" shrinkToFit="1"/>
    </xf>
    <xf numFmtId="0" fontId="17" fillId="12" borderId="6" xfId="0" applyFont="1" applyFill="1" applyBorder="1" applyAlignment="1">
      <alignment horizontal="center" vertical="center" wrapText="1" shrinkToFit="1"/>
    </xf>
    <xf numFmtId="0" fontId="17" fillId="12" borderId="11" xfId="0" applyFont="1" applyFill="1" applyBorder="1" applyAlignment="1">
      <alignment horizontal="center" vertical="center" wrapText="1" shrinkToFit="1"/>
    </xf>
    <xf numFmtId="0" fontId="22" fillId="0" borderId="13" xfId="0" applyFont="1" applyFill="1" applyBorder="1" applyAlignment="1">
      <alignment horizontal="left" vertical="center" shrinkToFit="1"/>
    </xf>
    <xf numFmtId="0" fontId="22" fillId="0" borderId="7" xfId="0" applyFont="1" applyFill="1" applyBorder="1" applyAlignment="1">
      <alignment horizontal="left" vertical="center" shrinkToFit="1"/>
    </xf>
    <xf numFmtId="0" fontId="22" fillId="0" borderId="12" xfId="0" applyFont="1" applyFill="1" applyBorder="1" applyAlignment="1">
      <alignment horizontal="left" vertical="center" shrinkToFit="1"/>
    </xf>
    <xf numFmtId="0" fontId="17" fillId="12" borderId="7" xfId="0" applyFont="1" applyFill="1" applyBorder="1" applyAlignment="1">
      <alignment horizontal="center" vertical="center" shrinkToFit="1"/>
    </xf>
    <xf numFmtId="0" fontId="17" fillId="12" borderId="0" xfId="0" applyFont="1" applyFill="1" applyBorder="1" applyAlignment="1">
      <alignment horizontal="center" vertical="center" shrinkToFit="1"/>
    </xf>
    <xf numFmtId="0" fontId="17" fillId="12" borderId="3" xfId="0" applyFont="1" applyFill="1" applyBorder="1" applyAlignment="1">
      <alignment horizontal="center" vertical="center" shrinkToFit="1"/>
    </xf>
    <xf numFmtId="0" fontId="17" fillId="12" borderId="12" xfId="0" applyFont="1" applyFill="1" applyBorder="1" applyAlignment="1">
      <alignment horizontal="center" vertical="center" wrapText="1" shrinkToFit="1"/>
    </xf>
    <xf numFmtId="0" fontId="17" fillId="12" borderId="2" xfId="0" applyFont="1" applyFill="1" applyBorder="1" applyAlignment="1">
      <alignment horizontal="center" vertical="center" wrapText="1" shrinkToFit="1"/>
    </xf>
    <xf numFmtId="0" fontId="17" fillId="12" borderId="9" xfId="0" applyFont="1" applyFill="1" applyBorder="1" applyAlignment="1">
      <alignment horizontal="center" vertical="center" wrapText="1" shrinkToFit="1"/>
    </xf>
    <xf numFmtId="0" fontId="8" fillId="0" borderId="0" xfId="0" applyFont="1" applyFill="1" applyBorder="1" applyAlignment="1">
      <alignment horizontal="center" vertical="center" wrapText="1"/>
    </xf>
    <xf numFmtId="0" fontId="59" fillId="0" borderId="0" xfId="0" applyFont="1" applyFill="1" applyBorder="1" applyAlignment="1">
      <alignment horizontal="center" vertical="center" wrapText="1" shrinkToFit="1"/>
    </xf>
    <xf numFmtId="0" fontId="17" fillId="0" borderId="0" xfId="0" applyFont="1" applyFill="1" applyBorder="1" applyAlignment="1">
      <alignment horizontal="center" vertical="center" shrinkToFit="1"/>
    </xf>
    <xf numFmtId="0" fontId="5" fillId="0" borderId="5" xfId="0" applyFont="1" applyFill="1" applyBorder="1" applyAlignment="1">
      <alignment horizontal="left" vertical="center"/>
    </xf>
    <xf numFmtId="0" fontId="5" fillId="0" borderId="2" xfId="0" applyFont="1" applyFill="1" applyBorder="1" applyAlignment="1">
      <alignment horizontal="left" vertical="center"/>
    </xf>
    <xf numFmtId="0" fontId="8" fillId="0" borderId="0"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82" fillId="0" borderId="0" xfId="0" applyFont="1" applyAlignment="1">
      <alignment horizontal="left" vertical="top"/>
    </xf>
    <xf numFmtId="0" fontId="82" fillId="0" borderId="0" xfId="0" applyFont="1" applyAlignment="1">
      <alignment horizontal="center" vertical="top" wrapText="1"/>
    </xf>
  </cellXfs>
  <cellStyles count="8">
    <cellStyle name="Normal" xfId="0"/>
    <cellStyle name="Hyperlink" xfId="15"/>
    <cellStyle name="Followed Hyperlink" xfId="16"/>
    <cellStyle name="Currency" xfId="17"/>
    <cellStyle name="Currency [0]" xfId="18"/>
    <cellStyle name="Percent" xfId="19"/>
    <cellStyle name="Comma" xfId="20"/>
    <cellStyle name="Comma [0]" xfId="21"/>
  </cellStyles>
  <dxfs count="1">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styles" Target="styles.xml" /><Relationship Id="rId52" Type="http://schemas.openxmlformats.org/officeDocument/2006/relationships/sharedStrings" Target="sharedStrings.xml" /><Relationship Id="rId5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1"/>
          <c:order val="0"/>
          <c:invertIfNegative val="0"/>
          <c:extLst>
            <c:ext xmlns:c14="http://schemas.microsoft.com/office/drawing/2007/8/2/chart" uri="{6F2FDCE9-48DA-4B69-8628-5D25D57E5C99}">
              <c14:invertSolidFillFmt>
                <c14:spPr>
                  <a:solidFill>
                    <a:srgbClr val="000000"/>
                  </a:solidFill>
                </c14:spPr>
              </c14:invertSolidFillFmt>
            </c:ext>
          </c:extLst>
          <c:cat>
            <c:strLit>
              <c:ptCount val="28"/>
              <c:pt idx="0">
                <c:v>BR</c:v>
              </c:pt>
              <c:pt idx="1">
                <c:v>AC</c:v>
              </c:pt>
              <c:pt idx="2">
                <c:v>AL</c:v>
              </c:pt>
              <c:pt idx="3">
                <c:v>AP</c:v>
              </c:pt>
              <c:pt idx="4">
                <c:v>AM</c:v>
              </c:pt>
              <c:pt idx="5">
                <c:v>BA</c:v>
              </c:pt>
              <c:pt idx="6">
                <c:v>CE</c:v>
              </c:pt>
              <c:pt idx="7">
                <c:v>DF</c:v>
              </c:pt>
              <c:pt idx="8">
                <c:v>ES</c:v>
              </c:pt>
              <c:pt idx="9">
                <c:v>GO</c:v>
              </c:pt>
              <c:pt idx="10">
                <c:v>MA</c:v>
              </c:pt>
              <c:pt idx="11">
                <c:v>MT</c:v>
              </c:pt>
              <c:pt idx="12">
                <c:v>MS</c:v>
              </c:pt>
              <c:pt idx="13">
                <c:v>MG</c:v>
              </c:pt>
              <c:pt idx="14">
                <c:v>PA</c:v>
              </c:pt>
              <c:pt idx="15">
                <c:v>PB</c:v>
              </c:pt>
              <c:pt idx="16">
                <c:v>PR</c:v>
              </c:pt>
              <c:pt idx="17">
                <c:v>PE</c:v>
              </c:pt>
              <c:pt idx="18">
                <c:v>PI</c:v>
              </c:pt>
              <c:pt idx="19">
                <c:v>RJ</c:v>
              </c:pt>
              <c:pt idx="20">
                <c:v>RN</c:v>
              </c:pt>
              <c:pt idx="21">
                <c:v>RS</c:v>
              </c:pt>
              <c:pt idx="22">
                <c:v>RO</c:v>
              </c:pt>
              <c:pt idx="23">
                <c:v>RR</c:v>
              </c:pt>
              <c:pt idx="24">
                <c:v>SC</c:v>
              </c:pt>
              <c:pt idx="25">
                <c:v>SP</c:v>
              </c:pt>
              <c:pt idx="26">
                <c:v>SE</c:v>
              </c:pt>
              <c:pt idx="27">
                <c:v>TO</c:v>
              </c:pt>
            </c:strLit>
          </c:cat>
          <c:val>
            <c:numRef>
              <c:f>Plan27!$H$10:$H$37</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er>
        <c:axId val="2783916"/>
        <c:axId val="25055245"/>
      </c:barChart>
      <c:catAx>
        <c:axId val="2783916"/>
        <c:scaling>
          <c:orientation val="minMax"/>
        </c:scaling>
        <c:axPos val="b"/>
        <c:delete val="0"/>
        <c:numFmt formatCode="General" sourceLinked="1"/>
        <c:majorTickMark val="in"/>
        <c:minorTickMark val="none"/>
        <c:tickLblPos val="nextTo"/>
        <c:crossAx val="25055245"/>
        <c:crosses val="autoZero"/>
        <c:auto val="0"/>
        <c:lblOffset val="100"/>
        <c:tickLblSkip val="1"/>
        <c:noMultiLvlLbl val="0"/>
      </c:catAx>
      <c:valAx>
        <c:axId val="25055245"/>
        <c:scaling>
          <c:orientation val="minMax"/>
        </c:scaling>
        <c:axPos val="l"/>
        <c:delete val="0"/>
        <c:numFmt formatCode="#,##0" sourceLinked="0"/>
        <c:majorTickMark val="in"/>
        <c:minorTickMark val="none"/>
        <c:tickLblPos val="nextTo"/>
        <c:crossAx val="2783916"/>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 Id="rId4"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8!A1" /><Relationship Id="rId3" Type="http://schemas.openxmlformats.org/officeDocument/2006/relationships/hyperlink" Target="#Plan8!A1" /><Relationship Id="rId4" Type="http://schemas.openxmlformats.org/officeDocument/2006/relationships/image" Target="../media/image7.png" /><Relationship Id="rId5" Type="http://schemas.openxmlformats.org/officeDocument/2006/relationships/hyperlink" Target="#Plan6!A1" /><Relationship Id="rId6" Type="http://schemas.openxmlformats.org/officeDocument/2006/relationships/hyperlink" Target="#Plan6!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11.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9!A1" /><Relationship Id="rId3" Type="http://schemas.openxmlformats.org/officeDocument/2006/relationships/hyperlink" Target="#Plan9!A1" /><Relationship Id="rId4" Type="http://schemas.openxmlformats.org/officeDocument/2006/relationships/image" Target="../media/image7.png" /><Relationship Id="rId5" Type="http://schemas.openxmlformats.org/officeDocument/2006/relationships/hyperlink" Target="#Plan7!A1" /><Relationship Id="rId6" Type="http://schemas.openxmlformats.org/officeDocument/2006/relationships/hyperlink" Target="#Plan7!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12.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10!A1" /><Relationship Id="rId3" Type="http://schemas.openxmlformats.org/officeDocument/2006/relationships/hyperlink" Target="#Plan10!A1" /><Relationship Id="rId4" Type="http://schemas.openxmlformats.org/officeDocument/2006/relationships/image" Target="../media/image7.png" /><Relationship Id="rId5" Type="http://schemas.openxmlformats.org/officeDocument/2006/relationships/hyperlink" Target="#Plan8!A1" /><Relationship Id="rId6" Type="http://schemas.openxmlformats.org/officeDocument/2006/relationships/hyperlink" Target="#Plan8!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13.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10A!A1" /><Relationship Id="rId3" Type="http://schemas.openxmlformats.org/officeDocument/2006/relationships/hyperlink" Target="#Plan10A!A1" /><Relationship Id="rId4" Type="http://schemas.openxmlformats.org/officeDocument/2006/relationships/image" Target="../media/image7.png" /><Relationship Id="rId5" Type="http://schemas.openxmlformats.org/officeDocument/2006/relationships/hyperlink" Target="#Plan9!A1" /><Relationship Id="rId6" Type="http://schemas.openxmlformats.org/officeDocument/2006/relationships/hyperlink" Target="#Plan9!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14.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10B!A1" /><Relationship Id="rId3" Type="http://schemas.openxmlformats.org/officeDocument/2006/relationships/hyperlink" Target="#Plan10B!A1" /><Relationship Id="rId4" Type="http://schemas.openxmlformats.org/officeDocument/2006/relationships/image" Target="../media/image7.png" /><Relationship Id="rId5" Type="http://schemas.openxmlformats.org/officeDocument/2006/relationships/hyperlink" Target="#Plan10!A1" /><Relationship Id="rId6" Type="http://schemas.openxmlformats.org/officeDocument/2006/relationships/hyperlink" Target="#Plan10!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15.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11!A1" /><Relationship Id="rId3" Type="http://schemas.openxmlformats.org/officeDocument/2006/relationships/hyperlink" Target="#Plan11!A1" /><Relationship Id="rId4" Type="http://schemas.openxmlformats.org/officeDocument/2006/relationships/image" Target="../media/image7.png" /><Relationship Id="rId5" Type="http://schemas.openxmlformats.org/officeDocument/2006/relationships/hyperlink" Target="#Plan10A!A1" /><Relationship Id="rId6" Type="http://schemas.openxmlformats.org/officeDocument/2006/relationships/hyperlink" Target="#Plan10A!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16.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12!A1" /><Relationship Id="rId3" Type="http://schemas.openxmlformats.org/officeDocument/2006/relationships/hyperlink" Target="#Plan12!A1" /><Relationship Id="rId4" Type="http://schemas.openxmlformats.org/officeDocument/2006/relationships/image" Target="../media/image7.png" /><Relationship Id="rId5" Type="http://schemas.openxmlformats.org/officeDocument/2006/relationships/hyperlink" Target="#Plan10B!A1" /><Relationship Id="rId6" Type="http://schemas.openxmlformats.org/officeDocument/2006/relationships/hyperlink" Target="#Plan10B!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17.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13!A1" /><Relationship Id="rId3" Type="http://schemas.openxmlformats.org/officeDocument/2006/relationships/hyperlink" Target="#Plan13!A1" /><Relationship Id="rId4" Type="http://schemas.openxmlformats.org/officeDocument/2006/relationships/image" Target="../media/image7.png" /><Relationship Id="rId5" Type="http://schemas.openxmlformats.org/officeDocument/2006/relationships/hyperlink" Target="#Plan11!A1" /><Relationship Id="rId6" Type="http://schemas.openxmlformats.org/officeDocument/2006/relationships/hyperlink" Target="#Plan11!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18.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14!A1" /><Relationship Id="rId3" Type="http://schemas.openxmlformats.org/officeDocument/2006/relationships/hyperlink" Target="#Plan14!A1" /><Relationship Id="rId4" Type="http://schemas.openxmlformats.org/officeDocument/2006/relationships/image" Target="../media/image7.png" /><Relationship Id="rId5" Type="http://schemas.openxmlformats.org/officeDocument/2006/relationships/hyperlink" Target="#Plan12!A1" /><Relationship Id="rId6" Type="http://schemas.openxmlformats.org/officeDocument/2006/relationships/hyperlink" Target="#Plan12!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19.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15!A1" /><Relationship Id="rId3" Type="http://schemas.openxmlformats.org/officeDocument/2006/relationships/hyperlink" Target="#Plan15!A1" /><Relationship Id="rId4" Type="http://schemas.openxmlformats.org/officeDocument/2006/relationships/image" Target="../media/image7.png" /><Relationship Id="rId5" Type="http://schemas.openxmlformats.org/officeDocument/2006/relationships/hyperlink" Target="#Plan13!A1" /><Relationship Id="rId6" Type="http://schemas.openxmlformats.org/officeDocument/2006/relationships/hyperlink" Target="#Plan13!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2.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hyperlink" Target="#Menu!A1" /><Relationship Id="rId3" Type="http://schemas.openxmlformats.org/officeDocument/2006/relationships/hyperlink" Target="#Menu!A1" /></Relationships>
</file>

<file path=xl/drawings/_rels/drawing20.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16!A1" /><Relationship Id="rId3" Type="http://schemas.openxmlformats.org/officeDocument/2006/relationships/hyperlink" Target="#Plan16!A1" /><Relationship Id="rId4" Type="http://schemas.openxmlformats.org/officeDocument/2006/relationships/image" Target="../media/image7.png" /><Relationship Id="rId5" Type="http://schemas.openxmlformats.org/officeDocument/2006/relationships/hyperlink" Target="#Plan14!A1" /><Relationship Id="rId6" Type="http://schemas.openxmlformats.org/officeDocument/2006/relationships/hyperlink" Target="#Plan14!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21.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17!A1" /><Relationship Id="rId3" Type="http://schemas.openxmlformats.org/officeDocument/2006/relationships/hyperlink" Target="#Plan17!A1" /><Relationship Id="rId4" Type="http://schemas.openxmlformats.org/officeDocument/2006/relationships/image" Target="../media/image7.png" /><Relationship Id="rId5" Type="http://schemas.openxmlformats.org/officeDocument/2006/relationships/hyperlink" Target="#Plan15!A1" /><Relationship Id="rId6" Type="http://schemas.openxmlformats.org/officeDocument/2006/relationships/hyperlink" Target="#Plan15!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22.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18!A1" /><Relationship Id="rId3" Type="http://schemas.openxmlformats.org/officeDocument/2006/relationships/hyperlink" Target="#Plan18!A1" /><Relationship Id="rId4" Type="http://schemas.openxmlformats.org/officeDocument/2006/relationships/image" Target="../media/image7.png" /><Relationship Id="rId5" Type="http://schemas.openxmlformats.org/officeDocument/2006/relationships/hyperlink" Target="#Plan16!A1" /><Relationship Id="rId6" Type="http://schemas.openxmlformats.org/officeDocument/2006/relationships/hyperlink" Target="#Plan16!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23.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19!A1" /><Relationship Id="rId3" Type="http://schemas.openxmlformats.org/officeDocument/2006/relationships/hyperlink" Target="#Plan19!A1" /><Relationship Id="rId4" Type="http://schemas.openxmlformats.org/officeDocument/2006/relationships/image" Target="../media/image7.png" /><Relationship Id="rId5" Type="http://schemas.openxmlformats.org/officeDocument/2006/relationships/hyperlink" Target="#Plan17!A1" /><Relationship Id="rId6" Type="http://schemas.openxmlformats.org/officeDocument/2006/relationships/hyperlink" Target="#Plan17!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24.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20!A1" /><Relationship Id="rId3" Type="http://schemas.openxmlformats.org/officeDocument/2006/relationships/hyperlink" Target="#Plan20!A1" /><Relationship Id="rId4" Type="http://schemas.openxmlformats.org/officeDocument/2006/relationships/image" Target="../media/image7.png" /><Relationship Id="rId5" Type="http://schemas.openxmlformats.org/officeDocument/2006/relationships/hyperlink" Target="#Plan18!A1" /><Relationship Id="rId6" Type="http://schemas.openxmlformats.org/officeDocument/2006/relationships/hyperlink" Target="#Plan18!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25.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21!A1" /><Relationship Id="rId3" Type="http://schemas.openxmlformats.org/officeDocument/2006/relationships/hyperlink" Target="#Plan21!A1" /><Relationship Id="rId4" Type="http://schemas.openxmlformats.org/officeDocument/2006/relationships/image" Target="../media/image7.png" /><Relationship Id="rId5" Type="http://schemas.openxmlformats.org/officeDocument/2006/relationships/hyperlink" Target="#Plan19!A1" /><Relationship Id="rId6" Type="http://schemas.openxmlformats.org/officeDocument/2006/relationships/hyperlink" Target="#Plan19!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26.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22!A1" /><Relationship Id="rId3" Type="http://schemas.openxmlformats.org/officeDocument/2006/relationships/hyperlink" Target="#Plan22!A1" /><Relationship Id="rId4" Type="http://schemas.openxmlformats.org/officeDocument/2006/relationships/image" Target="../media/image7.png" /><Relationship Id="rId5" Type="http://schemas.openxmlformats.org/officeDocument/2006/relationships/hyperlink" Target="#Plan20!A1" /><Relationship Id="rId6" Type="http://schemas.openxmlformats.org/officeDocument/2006/relationships/hyperlink" Target="#Plan20!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27.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23!A1" /><Relationship Id="rId3" Type="http://schemas.openxmlformats.org/officeDocument/2006/relationships/hyperlink" Target="#Plan23!A1" /><Relationship Id="rId4" Type="http://schemas.openxmlformats.org/officeDocument/2006/relationships/image" Target="../media/image7.png" /><Relationship Id="rId5" Type="http://schemas.openxmlformats.org/officeDocument/2006/relationships/hyperlink" Target="#Plan21!A1" /><Relationship Id="rId6" Type="http://schemas.openxmlformats.org/officeDocument/2006/relationships/hyperlink" Target="#Plan21!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28.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24!A1" /><Relationship Id="rId3" Type="http://schemas.openxmlformats.org/officeDocument/2006/relationships/hyperlink" Target="#Plan24!A1" /><Relationship Id="rId4" Type="http://schemas.openxmlformats.org/officeDocument/2006/relationships/image" Target="../media/image7.png" /><Relationship Id="rId5" Type="http://schemas.openxmlformats.org/officeDocument/2006/relationships/hyperlink" Target="#Plan22!A1" /><Relationship Id="rId6" Type="http://schemas.openxmlformats.org/officeDocument/2006/relationships/hyperlink" Target="#Plan22!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29.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25!A1" /><Relationship Id="rId3" Type="http://schemas.openxmlformats.org/officeDocument/2006/relationships/hyperlink" Target="#Plan25!A1" /><Relationship Id="rId4" Type="http://schemas.openxmlformats.org/officeDocument/2006/relationships/image" Target="../media/image7.png" /><Relationship Id="rId5" Type="http://schemas.openxmlformats.org/officeDocument/2006/relationships/hyperlink" Target="#Plan23!A1" /><Relationship Id="rId6" Type="http://schemas.openxmlformats.org/officeDocument/2006/relationships/hyperlink" Target="#Plan23!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3.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hyperlink" Target="#Menu!A1" /><Relationship Id="rId3" Type="http://schemas.openxmlformats.org/officeDocument/2006/relationships/hyperlink" Target="#Menu!A1" /></Relationships>
</file>

<file path=xl/drawings/_rels/drawing30.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26!A1" /><Relationship Id="rId3" Type="http://schemas.openxmlformats.org/officeDocument/2006/relationships/hyperlink" Target="#Plan26!A1" /><Relationship Id="rId4" Type="http://schemas.openxmlformats.org/officeDocument/2006/relationships/image" Target="../media/image7.png" /><Relationship Id="rId5" Type="http://schemas.openxmlformats.org/officeDocument/2006/relationships/hyperlink" Target="#Plan24!A1" /><Relationship Id="rId6" Type="http://schemas.openxmlformats.org/officeDocument/2006/relationships/hyperlink" Target="#Plan24!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31.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27!A1" /><Relationship Id="rId3" Type="http://schemas.openxmlformats.org/officeDocument/2006/relationships/hyperlink" Target="#Plan27!A1" /><Relationship Id="rId4" Type="http://schemas.openxmlformats.org/officeDocument/2006/relationships/image" Target="../media/image7.png" /><Relationship Id="rId5" Type="http://schemas.openxmlformats.org/officeDocument/2006/relationships/hyperlink" Target="#Plan25!A1" /><Relationship Id="rId6" Type="http://schemas.openxmlformats.org/officeDocument/2006/relationships/hyperlink" Target="#Plan25!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32.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29!A1" /><Relationship Id="rId3" Type="http://schemas.openxmlformats.org/officeDocument/2006/relationships/hyperlink" Target="#Plan29!A1" /><Relationship Id="rId4" Type="http://schemas.openxmlformats.org/officeDocument/2006/relationships/image" Target="../media/image7.png" /><Relationship Id="rId5" Type="http://schemas.openxmlformats.org/officeDocument/2006/relationships/hyperlink" Target="#Plan27!A1" /><Relationship Id="rId6" Type="http://schemas.openxmlformats.org/officeDocument/2006/relationships/hyperlink" Target="#Plan27!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33.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30!A1" /><Relationship Id="rId3" Type="http://schemas.openxmlformats.org/officeDocument/2006/relationships/hyperlink" Target="#Plan30!A1" /><Relationship Id="rId4" Type="http://schemas.openxmlformats.org/officeDocument/2006/relationships/image" Target="../media/image7.png" /><Relationship Id="rId5" Type="http://schemas.openxmlformats.org/officeDocument/2006/relationships/hyperlink" Target="#Plan28!A1" /><Relationship Id="rId6" Type="http://schemas.openxmlformats.org/officeDocument/2006/relationships/hyperlink" Target="#Plan28!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34.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33!A1" /><Relationship Id="rId3" Type="http://schemas.openxmlformats.org/officeDocument/2006/relationships/hyperlink" Target="#Plan33!A1" /><Relationship Id="rId4" Type="http://schemas.openxmlformats.org/officeDocument/2006/relationships/image" Target="../media/image7.png" /><Relationship Id="rId5" Type="http://schemas.openxmlformats.org/officeDocument/2006/relationships/hyperlink" Target="#Plan31!A1" /><Relationship Id="rId6" Type="http://schemas.openxmlformats.org/officeDocument/2006/relationships/hyperlink" Target="#Plan31!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3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6.png" /><Relationship Id="rId3" Type="http://schemas.openxmlformats.org/officeDocument/2006/relationships/hyperlink" Target="#Plan28!A1" /><Relationship Id="rId4" Type="http://schemas.openxmlformats.org/officeDocument/2006/relationships/hyperlink" Target="#Plan28!A1" /><Relationship Id="rId5" Type="http://schemas.openxmlformats.org/officeDocument/2006/relationships/image" Target="../media/image7.png" /><Relationship Id="rId6" Type="http://schemas.openxmlformats.org/officeDocument/2006/relationships/hyperlink" Target="#Plan26!A1" /><Relationship Id="rId7" Type="http://schemas.openxmlformats.org/officeDocument/2006/relationships/hyperlink" Target="#Plan26!A1" /><Relationship Id="rId8" Type="http://schemas.openxmlformats.org/officeDocument/2006/relationships/image" Target="../media/image5.png" /><Relationship Id="rId9" Type="http://schemas.openxmlformats.org/officeDocument/2006/relationships/hyperlink" Target="#Menu!A1" /><Relationship Id="rId10" Type="http://schemas.openxmlformats.org/officeDocument/2006/relationships/hyperlink" Target="#Menu!A1" /></Relationships>
</file>

<file path=xl/drawings/_rels/drawing36.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34!A1" /><Relationship Id="rId3" Type="http://schemas.openxmlformats.org/officeDocument/2006/relationships/hyperlink" Target="#Plan34!A1" /><Relationship Id="rId4" Type="http://schemas.openxmlformats.org/officeDocument/2006/relationships/image" Target="../media/image7.png" /><Relationship Id="rId5" Type="http://schemas.openxmlformats.org/officeDocument/2006/relationships/hyperlink" Target="#Plan32!A1" /><Relationship Id="rId6" Type="http://schemas.openxmlformats.org/officeDocument/2006/relationships/hyperlink" Target="#Plan32!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37.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31!A1" /><Relationship Id="rId3" Type="http://schemas.openxmlformats.org/officeDocument/2006/relationships/hyperlink" Target="#Plan31!A1" /><Relationship Id="rId4" Type="http://schemas.openxmlformats.org/officeDocument/2006/relationships/image" Target="../media/image7.png" /><Relationship Id="rId5" Type="http://schemas.openxmlformats.org/officeDocument/2006/relationships/hyperlink" Target="#Plan29!A1" /><Relationship Id="rId6" Type="http://schemas.openxmlformats.org/officeDocument/2006/relationships/hyperlink" Target="#Plan29!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38.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32!A1" /><Relationship Id="rId3" Type="http://schemas.openxmlformats.org/officeDocument/2006/relationships/hyperlink" Target="#Plan32!A1" /><Relationship Id="rId4" Type="http://schemas.openxmlformats.org/officeDocument/2006/relationships/image" Target="../media/image7.png" /><Relationship Id="rId5" Type="http://schemas.openxmlformats.org/officeDocument/2006/relationships/hyperlink" Target="#Plan30!A1" /><Relationship Id="rId6" Type="http://schemas.openxmlformats.org/officeDocument/2006/relationships/hyperlink" Target="#Plan30!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39.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35!A1" /><Relationship Id="rId3" Type="http://schemas.openxmlformats.org/officeDocument/2006/relationships/hyperlink" Target="#Plan35!A1" /><Relationship Id="rId4" Type="http://schemas.openxmlformats.org/officeDocument/2006/relationships/image" Target="../media/image7.png" /><Relationship Id="rId5" Type="http://schemas.openxmlformats.org/officeDocument/2006/relationships/hyperlink" Target="#Plan33!A1" /><Relationship Id="rId6" Type="http://schemas.openxmlformats.org/officeDocument/2006/relationships/hyperlink" Target="#Plan33!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4.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2!A1" /><Relationship Id="rId3" Type="http://schemas.openxmlformats.org/officeDocument/2006/relationships/hyperlink" Target="#Plan2!A1" /><Relationship Id="rId4" Type="http://schemas.openxmlformats.org/officeDocument/2006/relationships/image" Target="../media/image5.png" /><Relationship Id="rId5" Type="http://schemas.openxmlformats.org/officeDocument/2006/relationships/hyperlink" Target="#Menu!A1" /><Relationship Id="rId6" Type="http://schemas.openxmlformats.org/officeDocument/2006/relationships/hyperlink" Target="#Menu!A1" /></Relationships>
</file>

<file path=xl/drawings/_rels/drawing40.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36!A1" /><Relationship Id="rId3" Type="http://schemas.openxmlformats.org/officeDocument/2006/relationships/hyperlink" Target="#Plan36!A1" /><Relationship Id="rId4" Type="http://schemas.openxmlformats.org/officeDocument/2006/relationships/image" Target="../media/image7.png" /><Relationship Id="rId5" Type="http://schemas.openxmlformats.org/officeDocument/2006/relationships/hyperlink" Target="#Plan34!A1" /><Relationship Id="rId6" Type="http://schemas.openxmlformats.org/officeDocument/2006/relationships/hyperlink" Target="#Plan34!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41.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37!A1" /><Relationship Id="rId3" Type="http://schemas.openxmlformats.org/officeDocument/2006/relationships/hyperlink" Target="#Plan37!A1" /><Relationship Id="rId4" Type="http://schemas.openxmlformats.org/officeDocument/2006/relationships/image" Target="../media/image7.png" /><Relationship Id="rId5" Type="http://schemas.openxmlformats.org/officeDocument/2006/relationships/hyperlink" Target="#Plan35!A1" /><Relationship Id="rId6" Type="http://schemas.openxmlformats.org/officeDocument/2006/relationships/hyperlink" Target="#Plan35!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42.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38!A1" /><Relationship Id="rId3" Type="http://schemas.openxmlformats.org/officeDocument/2006/relationships/hyperlink" Target="#Plan38!A1" /><Relationship Id="rId4" Type="http://schemas.openxmlformats.org/officeDocument/2006/relationships/image" Target="../media/image7.png" /><Relationship Id="rId5" Type="http://schemas.openxmlformats.org/officeDocument/2006/relationships/hyperlink" Target="#Plan36!A1" /><Relationship Id="rId6" Type="http://schemas.openxmlformats.org/officeDocument/2006/relationships/hyperlink" Target="#Plan36!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43.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39!A1" /><Relationship Id="rId3" Type="http://schemas.openxmlformats.org/officeDocument/2006/relationships/hyperlink" Target="#Plan39!A1" /><Relationship Id="rId4" Type="http://schemas.openxmlformats.org/officeDocument/2006/relationships/image" Target="../media/image7.png" /><Relationship Id="rId5" Type="http://schemas.openxmlformats.org/officeDocument/2006/relationships/hyperlink" Target="#Plan37!A1" /><Relationship Id="rId6" Type="http://schemas.openxmlformats.org/officeDocument/2006/relationships/hyperlink" Target="#Plan37!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44.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40!A1" /><Relationship Id="rId3" Type="http://schemas.openxmlformats.org/officeDocument/2006/relationships/hyperlink" Target="#Plan40!A1" /><Relationship Id="rId4" Type="http://schemas.openxmlformats.org/officeDocument/2006/relationships/image" Target="../media/image7.png" /><Relationship Id="rId5" Type="http://schemas.openxmlformats.org/officeDocument/2006/relationships/hyperlink" Target="#Plan38!A1" /><Relationship Id="rId6" Type="http://schemas.openxmlformats.org/officeDocument/2006/relationships/hyperlink" Target="#Plan38!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45.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41!A1" /><Relationship Id="rId3" Type="http://schemas.openxmlformats.org/officeDocument/2006/relationships/hyperlink" Target="#Plan41!A1" /><Relationship Id="rId4" Type="http://schemas.openxmlformats.org/officeDocument/2006/relationships/image" Target="../media/image7.png" /><Relationship Id="rId5" Type="http://schemas.openxmlformats.org/officeDocument/2006/relationships/hyperlink" Target="#Plan39!A1" /><Relationship Id="rId6" Type="http://schemas.openxmlformats.org/officeDocument/2006/relationships/hyperlink" Target="#Plan39!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46.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42!A1" /><Relationship Id="rId3" Type="http://schemas.openxmlformats.org/officeDocument/2006/relationships/hyperlink" Target="#Plan42!A1" /><Relationship Id="rId4" Type="http://schemas.openxmlformats.org/officeDocument/2006/relationships/image" Target="../media/image7.png" /><Relationship Id="rId5" Type="http://schemas.openxmlformats.org/officeDocument/2006/relationships/hyperlink" Target="#Plan40!A1" /><Relationship Id="rId6" Type="http://schemas.openxmlformats.org/officeDocument/2006/relationships/hyperlink" Target="#Plan40!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47.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45!A1" /><Relationship Id="rId3" Type="http://schemas.openxmlformats.org/officeDocument/2006/relationships/hyperlink" Target="#Plan45!A1" /><Relationship Id="rId4" Type="http://schemas.openxmlformats.org/officeDocument/2006/relationships/image" Target="../media/image7.png" /><Relationship Id="rId5" Type="http://schemas.openxmlformats.org/officeDocument/2006/relationships/hyperlink" Target="#Plan41!A1" /><Relationship Id="rId6" Type="http://schemas.openxmlformats.org/officeDocument/2006/relationships/hyperlink" Target="#Plan41!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48.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Plan42!A1" /><Relationship Id="rId3" Type="http://schemas.openxmlformats.org/officeDocument/2006/relationships/hyperlink" Target="#Plan42!A1" /><Relationship Id="rId4" Type="http://schemas.openxmlformats.org/officeDocument/2006/relationships/image" Target="../media/image5.png" /><Relationship Id="rId5" Type="http://schemas.openxmlformats.org/officeDocument/2006/relationships/hyperlink" Target="#Menu!A1" /><Relationship Id="rId6" Type="http://schemas.openxmlformats.org/officeDocument/2006/relationships/hyperlink" Target="#Menu!A1" /><Relationship Id="rId7" Type="http://schemas.openxmlformats.org/officeDocument/2006/relationships/image" Target="../media/image6.png" /><Relationship Id="rId8" Type="http://schemas.openxmlformats.org/officeDocument/2006/relationships/hyperlink" Target="#Plan46!A1" /><Relationship Id="rId9" Type="http://schemas.openxmlformats.org/officeDocument/2006/relationships/hyperlink" Target="#Plan46!A1" /></Relationships>
</file>

<file path=xl/drawings/_rels/drawing49.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hyperlink" Target="#Menu!A1" /><Relationship Id="rId3" Type="http://schemas.openxmlformats.org/officeDocument/2006/relationships/hyperlink" Target="#Menu!A1" /></Relationships>
</file>

<file path=xl/drawings/_rels/drawing5.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3!A1" /><Relationship Id="rId3" Type="http://schemas.openxmlformats.org/officeDocument/2006/relationships/hyperlink" Target="#Plan3!A1" /><Relationship Id="rId4" Type="http://schemas.openxmlformats.org/officeDocument/2006/relationships/image" Target="../media/image7.png" /><Relationship Id="rId5" Type="http://schemas.openxmlformats.org/officeDocument/2006/relationships/hyperlink" Target="#Plan1!A1" /><Relationship Id="rId6" Type="http://schemas.openxmlformats.org/officeDocument/2006/relationships/hyperlink" Target="#Plan1!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6.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4!A1" /><Relationship Id="rId3" Type="http://schemas.openxmlformats.org/officeDocument/2006/relationships/hyperlink" Target="#Plan4!A1" /><Relationship Id="rId4" Type="http://schemas.openxmlformats.org/officeDocument/2006/relationships/image" Target="../media/image7.png" /><Relationship Id="rId5" Type="http://schemas.openxmlformats.org/officeDocument/2006/relationships/hyperlink" Target="#Plan2!A1" /><Relationship Id="rId6" Type="http://schemas.openxmlformats.org/officeDocument/2006/relationships/hyperlink" Target="#Plan2!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7.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5!A1" /><Relationship Id="rId3" Type="http://schemas.openxmlformats.org/officeDocument/2006/relationships/hyperlink" Target="#Plan5!A1" /><Relationship Id="rId4" Type="http://schemas.openxmlformats.org/officeDocument/2006/relationships/image" Target="../media/image7.png" /><Relationship Id="rId5" Type="http://schemas.openxmlformats.org/officeDocument/2006/relationships/hyperlink" Target="#Plan3!A1" /><Relationship Id="rId6" Type="http://schemas.openxmlformats.org/officeDocument/2006/relationships/hyperlink" Target="#Plan3!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8.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6!A1" /><Relationship Id="rId3" Type="http://schemas.openxmlformats.org/officeDocument/2006/relationships/hyperlink" Target="#Plan6!A1" /><Relationship Id="rId4" Type="http://schemas.openxmlformats.org/officeDocument/2006/relationships/image" Target="../media/image7.png" /><Relationship Id="rId5" Type="http://schemas.openxmlformats.org/officeDocument/2006/relationships/hyperlink" Target="#Plan4!A1" /><Relationship Id="rId6" Type="http://schemas.openxmlformats.org/officeDocument/2006/relationships/hyperlink" Target="#Plan4!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9.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7!A1" /><Relationship Id="rId3" Type="http://schemas.openxmlformats.org/officeDocument/2006/relationships/hyperlink" Target="#Plan7!A1" /><Relationship Id="rId4" Type="http://schemas.openxmlformats.org/officeDocument/2006/relationships/image" Target="../media/image7.png" /><Relationship Id="rId5" Type="http://schemas.openxmlformats.org/officeDocument/2006/relationships/hyperlink" Target="#Plan5!A1" /><Relationship Id="rId6" Type="http://schemas.openxmlformats.org/officeDocument/2006/relationships/hyperlink" Target="#Plan5!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2095500</xdr:colOff>
      <xdr:row>0</xdr:row>
      <xdr:rowOff>381000</xdr:rowOff>
    </xdr:from>
    <xdr:to>
      <xdr:col>3</xdr:col>
      <xdr:colOff>219075</xdr:colOff>
      <xdr:row>13</xdr:row>
      <xdr:rowOff>209550</xdr:rowOff>
    </xdr:to>
    <xdr:grpSp>
      <xdr:nvGrpSpPr>
        <xdr:cNvPr id="1" name="Group 3"/>
        <xdr:cNvGrpSpPr>
          <a:grpSpLocks/>
        </xdr:cNvGrpSpPr>
      </xdr:nvGrpSpPr>
      <xdr:grpSpPr>
        <a:xfrm>
          <a:off x="2190750" y="381000"/>
          <a:ext cx="1695450" cy="3629025"/>
          <a:chOff x="533" y="31"/>
          <a:chExt cx="306" cy="258"/>
        </a:xfrm>
        <a:solidFill>
          <a:srgbClr val="FFFFFF"/>
        </a:solidFill>
      </xdr:grpSpPr>
      <xdr:pic>
        <xdr:nvPicPr>
          <xdr:cNvPr id="2" name="Picture 4"/>
          <xdr:cNvPicPr preferRelativeResize="1">
            <a:picLocks noChangeAspect="1"/>
          </xdr:cNvPicPr>
        </xdr:nvPicPr>
        <xdr:blipFill>
          <a:blip r:embed="rId1"/>
          <a:stretch>
            <a:fillRect/>
          </a:stretch>
        </xdr:blipFill>
        <xdr:spPr>
          <a:xfrm>
            <a:off x="533" y="31"/>
            <a:ext cx="306" cy="258"/>
          </a:xfrm>
          <a:prstGeom prst="rect">
            <a:avLst/>
          </a:prstGeom>
          <a:noFill/>
          <a:ln w="9525" cmpd="sng">
            <a:noFill/>
          </a:ln>
        </xdr:spPr>
      </xdr:pic>
      <xdr:pic>
        <xdr:nvPicPr>
          <xdr:cNvPr id="3" name="Picture 5"/>
          <xdr:cNvPicPr preferRelativeResize="1">
            <a:picLocks noChangeAspect="1"/>
          </xdr:cNvPicPr>
        </xdr:nvPicPr>
        <xdr:blipFill>
          <a:blip r:embed="rId2"/>
          <a:stretch>
            <a:fillRect/>
          </a:stretch>
        </xdr:blipFill>
        <xdr:spPr>
          <a:xfrm>
            <a:off x="733" y="31"/>
            <a:ext cx="106" cy="30"/>
          </a:xfrm>
          <a:prstGeom prst="rect">
            <a:avLst/>
          </a:prstGeom>
          <a:noFill/>
          <a:ln w="9525" cmpd="sng">
            <a:noFill/>
          </a:ln>
        </xdr:spPr>
      </xdr:pic>
      <xdr:pic>
        <xdr:nvPicPr>
          <xdr:cNvPr id="4" name="Picture 6"/>
          <xdr:cNvPicPr preferRelativeResize="1">
            <a:picLocks noChangeAspect="1"/>
          </xdr:cNvPicPr>
        </xdr:nvPicPr>
        <xdr:blipFill>
          <a:blip r:embed="rId3"/>
          <a:stretch>
            <a:fillRect/>
          </a:stretch>
        </xdr:blipFill>
        <xdr:spPr>
          <a:xfrm>
            <a:off x="734" y="63"/>
            <a:ext cx="103" cy="17"/>
          </a:xfrm>
          <a:prstGeom prst="rect">
            <a:avLst/>
          </a:prstGeom>
          <a:noFill/>
          <a:ln w="9525" cmpd="sng">
            <a:noFill/>
          </a:ln>
        </xdr:spPr>
      </xdr:pic>
    </xdr:grpSp>
    <xdr:clientData/>
  </xdr:twoCellAnchor>
  <xdr:twoCellAnchor>
    <xdr:from>
      <xdr:col>0</xdr:col>
      <xdr:colOff>0</xdr:colOff>
      <xdr:row>0</xdr:row>
      <xdr:rowOff>0</xdr:rowOff>
    </xdr:from>
    <xdr:to>
      <xdr:col>1</xdr:col>
      <xdr:colOff>352425</xdr:colOff>
      <xdr:row>1</xdr:row>
      <xdr:rowOff>9525</xdr:rowOff>
    </xdr:to>
    <xdr:pic>
      <xdr:nvPicPr>
        <xdr:cNvPr id="5" name="Picture 2"/>
        <xdr:cNvPicPr preferRelativeResize="1">
          <a:picLocks noChangeAspect="1"/>
        </xdr:cNvPicPr>
      </xdr:nvPicPr>
      <xdr:blipFill>
        <a:blip r:embed="rId4"/>
        <a:stretch>
          <a:fillRect/>
        </a:stretch>
      </xdr:blipFill>
      <xdr:spPr>
        <a:xfrm>
          <a:off x="0" y="0"/>
          <a:ext cx="447675" cy="8382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0</xdr:rowOff>
    </xdr:from>
    <xdr:to>
      <xdr:col>25</xdr:col>
      <xdr:colOff>0</xdr:colOff>
      <xdr:row>4</xdr:row>
      <xdr:rowOff>9525</xdr:rowOff>
    </xdr:to>
    <xdr:sp>
      <xdr:nvSpPr>
        <xdr:cNvPr id="1" name="Rectangle 1"/>
        <xdr:cNvSpPr>
          <a:spLocks/>
        </xdr:cNvSpPr>
      </xdr:nvSpPr>
      <xdr:spPr>
        <a:xfrm>
          <a:off x="123825" y="533400"/>
          <a:ext cx="101536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6</xdr:row>
      <xdr:rowOff>19050</xdr:rowOff>
    </xdr:from>
    <xdr:to>
      <xdr:col>14</xdr:col>
      <xdr:colOff>0</xdr:colOff>
      <xdr:row>8</xdr:row>
      <xdr:rowOff>0</xdr:rowOff>
    </xdr:to>
    <xdr:sp fLocksText="0">
      <xdr:nvSpPr>
        <xdr:cNvPr id="2" name="TextBox 2"/>
        <xdr:cNvSpPr txBox="1">
          <a:spLocks noChangeArrowheads="1"/>
        </xdr:cNvSpPr>
      </xdr:nvSpPr>
      <xdr:spPr>
        <a:xfrm>
          <a:off x="6762750" y="1066800"/>
          <a:ext cx="0" cy="2952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14</xdr:col>
      <xdr:colOff>0</xdr:colOff>
      <xdr:row>6</xdr:row>
      <xdr:rowOff>9525</xdr:rowOff>
    </xdr:from>
    <xdr:to>
      <xdr:col>14</xdr:col>
      <xdr:colOff>0</xdr:colOff>
      <xdr:row>8</xdr:row>
      <xdr:rowOff>19050</xdr:rowOff>
    </xdr:to>
    <xdr:sp fLocksText="0">
      <xdr:nvSpPr>
        <xdr:cNvPr id="3" name="TextBox 3"/>
        <xdr:cNvSpPr txBox="1">
          <a:spLocks noChangeArrowheads="1"/>
        </xdr:cNvSpPr>
      </xdr:nvSpPr>
      <xdr:spPr>
        <a:xfrm>
          <a:off x="6762750" y="1057275"/>
          <a:ext cx="0" cy="32385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Variação em relação mês anterior (%)</a:t>
          </a:r>
        </a:p>
      </xdr:txBody>
    </xdr:sp>
    <xdr:clientData fLocksWithSheet="0"/>
  </xdr:twoCellAnchor>
  <xdr:twoCellAnchor>
    <xdr:from>
      <xdr:col>14</xdr:col>
      <xdr:colOff>0</xdr:colOff>
      <xdr:row>6</xdr:row>
      <xdr:rowOff>9525</xdr:rowOff>
    </xdr:from>
    <xdr:to>
      <xdr:col>14</xdr:col>
      <xdr:colOff>0</xdr:colOff>
      <xdr:row>8</xdr:row>
      <xdr:rowOff>0</xdr:rowOff>
    </xdr:to>
    <xdr:sp fLocksText="0">
      <xdr:nvSpPr>
        <xdr:cNvPr id="4" name="TextBox 4"/>
        <xdr:cNvSpPr txBox="1">
          <a:spLocks noChangeArrowheads="1"/>
        </xdr:cNvSpPr>
      </xdr:nvSpPr>
      <xdr:spPr>
        <a:xfrm>
          <a:off x="6762750" y="1057275"/>
          <a:ext cx="0" cy="3048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 do total</a:t>
          </a:r>
        </a:p>
      </xdr:txBody>
    </xdr:sp>
    <xdr:clientData fLocksWithSheet="0"/>
  </xdr:twoCellAnchor>
  <xdr:twoCellAnchor>
    <xdr:from>
      <xdr:col>15</xdr:col>
      <xdr:colOff>0</xdr:colOff>
      <xdr:row>5</xdr:row>
      <xdr:rowOff>19050</xdr:rowOff>
    </xdr:from>
    <xdr:to>
      <xdr:col>15</xdr:col>
      <xdr:colOff>0</xdr:colOff>
      <xdr:row>7</xdr:row>
      <xdr:rowOff>161925</xdr:rowOff>
    </xdr:to>
    <xdr:sp fLocksText="0">
      <xdr:nvSpPr>
        <xdr:cNvPr id="5" name="TextBox 5"/>
        <xdr:cNvSpPr txBox="1">
          <a:spLocks noChangeArrowheads="1"/>
        </xdr:cNvSpPr>
      </xdr:nvSpPr>
      <xdr:spPr>
        <a:xfrm>
          <a:off x="7334250" y="904875"/>
          <a:ext cx="0" cy="4572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TEMPO MÉDIO
DE
CONCESSÃO
(EM DIAS)</a:t>
          </a:r>
        </a:p>
      </xdr:txBody>
    </xdr:sp>
    <xdr:clientData fLocksWithSheet="0"/>
  </xdr:twoCellAnchor>
  <xdr:twoCellAnchor>
    <xdr:from>
      <xdr:col>15</xdr:col>
      <xdr:colOff>0</xdr:colOff>
      <xdr:row>6</xdr:row>
      <xdr:rowOff>95250</xdr:rowOff>
    </xdr:from>
    <xdr:to>
      <xdr:col>15</xdr:col>
      <xdr:colOff>0</xdr:colOff>
      <xdr:row>7</xdr:row>
      <xdr:rowOff>161925</xdr:rowOff>
    </xdr:to>
    <xdr:sp>
      <xdr:nvSpPr>
        <xdr:cNvPr id="6" name="TextBox 6"/>
        <xdr:cNvSpPr txBox="1">
          <a:spLocks noChangeArrowheads="1"/>
        </xdr:cNvSpPr>
      </xdr:nvSpPr>
      <xdr:spPr>
        <a:xfrm>
          <a:off x="7334250" y="1143000"/>
          <a:ext cx="0" cy="2190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xdr:twoCellAnchor>
  <xdr:twoCellAnchor>
    <xdr:from>
      <xdr:col>1</xdr:col>
      <xdr:colOff>0</xdr:colOff>
      <xdr:row>49</xdr:row>
      <xdr:rowOff>0</xdr:rowOff>
    </xdr:from>
    <xdr:to>
      <xdr:col>1</xdr:col>
      <xdr:colOff>19050</xdr:colOff>
      <xdr:row>49</xdr:row>
      <xdr:rowOff>0</xdr:rowOff>
    </xdr:to>
    <xdr:sp>
      <xdr:nvSpPr>
        <xdr:cNvPr id="7" name="Rectangle 7"/>
        <xdr:cNvSpPr>
          <a:spLocks/>
        </xdr:cNvSpPr>
      </xdr:nvSpPr>
      <xdr:spPr>
        <a:xfrm>
          <a:off x="114300" y="7896225"/>
          <a:ext cx="19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371475</xdr:colOff>
      <xdr:row>0</xdr:row>
      <xdr:rowOff>76200</xdr:rowOff>
    </xdr:from>
    <xdr:to>
      <xdr:col>1</xdr:col>
      <xdr:colOff>590550</xdr:colOff>
      <xdr:row>1</xdr:row>
      <xdr:rowOff>114300</xdr:rowOff>
    </xdr:to>
    <xdr:pic>
      <xdr:nvPicPr>
        <xdr:cNvPr id="8" name="Picture 16">
          <a:hlinkClick r:id="rId3"/>
        </xdr:cNvPr>
        <xdr:cNvPicPr preferRelativeResize="1">
          <a:picLocks noChangeAspect="1"/>
        </xdr:cNvPicPr>
      </xdr:nvPicPr>
      <xdr:blipFill>
        <a:blip r:embed="rId1"/>
        <a:stretch>
          <a:fillRect/>
        </a:stretch>
      </xdr:blipFill>
      <xdr:spPr>
        <a:xfrm>
          <a:off x="485775" y="76200"/>
          <a:ext cx="219075" cy="200025"/>
        </a:xfrm>
        <a:prstGeom prst="rect">
          <a:avLst/>
        </a:prstGeom>
        <a:noFill/>
        <a:ln w="9525" cmpd="sng">
          <a:noFill/>
        </a:ln>
      </xdr:spPr>
    </xdr:pic>
    <xdr:clientData/>
  </xdr:twoCellAnchor>
  <xdr:twoCellAnchor editAs="oneCell">
    <xdr:from>
      <xdr:col>1</xdr:col>
      <xdr:colOff>133350</xdr:colOff>
      <xdr:row>0</xdr:row>
      <xdr:rowOff>95250</xdr:rowOff>
    </xdr:from>
    <xdr:to>
      <xdr:col>1</xdr:col>
      <xdr:colOff>352425</xdr:colOff>
      <xdr:row>1</xdr:row>
      <xdr:rowOff>133350</xdr:rowOff>
    </xdr:to>
    <xdr:pic>
      <xdr:nvPicPr>
        <xdr:cNvPr id="9" name="Picture 17">
          <a:hlinkClick r:id="rId6"/>
        </xdr:cNvPr>
        <xdr:cNvPicPr preferRelativeResize="1">
          <a:picLocks noChangeAspect="1"/>
        </xdr:cNvPicPr>
      </xdr:nvPicPr>
      <xdr:blipFill>
        <a:blip r:embed="rId4"/>
        <a:stretch>
          <a:fillRect/>
        </a:stretch>
      </xdr:blipFill>
      <xdr:spPr>
        <a:xfrm>
          <a:off x="247650" y="95250"/>
          <a:ext cx="219075" cy="200025"/>
        </a:xfrm>
        <a:prstGeom prst="rect">
          <a:avLst/>
        </a:prstGeom>
        <a:noFill/>
        <a:ln w="9525" cmpd="sng">
          <a:noFill/>
        </a:ln>
      </xdr:spPr>
    </xdr:pic>
    <xdr:clientData/>
  </xdr:twoCellAnchor>
  <xdr:twoCellAnchor editAs="oneCell">
    <xdr:from>
      <xdr:col>2</xdr:col>
      <xdr:colOff>466725</xdr:colOff>
      <xdr:row>0</xdr:row>
      <xdr:rowOff>95250</xdr:rowOff>
    </xdr:from>
    <xdr:to>
      <xdr:col>2</xdr:col>
      <xdr:colOff>619125</xdr:colOff>
      <xdr:row>1</xdr:row>
      <xdr:rowOff>85725</xdr:rowOff>
    </xdr:to>
    <xdr:pic>
      <xdr:nvPicPr>
        <xdr:cNvPr id="10" name="Picture 18">
          <a:hlinkClick r:id="rId9"/>
        </xdr:cNvPr>
        <xdr:cNvPicPr preferRelativeResize="1">
          <a:picLocks noChangeAspect="1"/>
        </xdr:cNvPicPr>
      </xdr:nvPicPr>
      <xdr:blipFill>
        <a:blip r:embed="rId7"/>
        <a:stretch>
          <a:fillRect/>
        </a:stretch>
      </xdr:blipFill>
      <xdr:spPr>
        <a:xfrm>
          <a:off x="1190625" y="95250"/>
          <a:ext cx="152400" cy="152400"/>
        </a:xfrm>
        <a:prstGeom prst="rect">
          <a:avLst/>
        </a:prstGeom>
        <a:solidFill>
          <a:srgbClr val="3366FF"/>
        </a:solidFill>
        <a:ln w="9525" cmpd="sng">
          <a:solidFill>
            <a:srgbClr val="0000FF"/>
          </a:solidFill>
          <a:headEnd type="none"/>
          <a:tailEnd type="none"/>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2</xdr:row>
      <xdr:rowOff>152400</xdr:rowOff>
    </xdr:from>
    <xdr:to>
      <xdr:col>25</xdr:col>
      <xdr:colOff>0</xdr:colOff>
      <xdr:row>4</xdr:row>
      <xdr:rowOff>0</xdr:rowOff>
    </xdr:to>
    <xdr:sp>
      <xdr:nvSpPr>
        <xdr:cNvPr id="1" name="Rectangle 1"/>
        <xdr:cNvSpPr>
          <a:spLocks/>
        </xdr:cNvSpPr>
      </xdr:nvSpPr>
      <xdr:spPr>
        <a:xfrm>
          <a:off x="104775" y="504825"/>
          <a:ext cx="9667875"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6</xdr:row>
      <xdr:rowOff>19050</xdr:rowOff>
    </xdr:from>
    <xdr:to>
      <xdr:col>14</xdr:col>
      <xdr:colOff>0</xdr:colOff>
      <xdr:row>8</xdr:row>
      <xdr:rowOff>0</xdr:rowOff>
    </xdr:to>
    <xdr:sp fLocksText="0">
      <xdr:nvSpPr>
        <xdr:cNvPr id="2" name="TextBox 2"/>
        <xdr:cNvSpPr txBox="1">
          <a:spLocks noChangeArrowheads="1"/>
        </xdr:cNvSpPr>
      </xdr:nvSpPr>
      <xdr:spPr>
        <a:xfrm>
          <a:off x="6343650" y="1047750"/>
          <a:ext cx="0" cy="2952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14</xdr:col>
      <xdr:colOff>0</xdr:colOff>
      <xdr:row>6</xdr:row>
      <xdr:rowOff>9525</xdr:rowOff>
    </xdr:from>
    <xdr:to>
      <xdr:col>14</xdr:col>
      <xdr:colOff>0</xdr:colOff>
      <xdr:row>8</xdr:row>
      <xdr:rowOff>19050</xdr:rowOff>
    </xdr:to>
    <xdr:sp fLocksText="0">
      <xdr:nvSpPr>
        <xdr:cNvPr id="3" name="TextBox 3"/>
        <xdr:cNvSpPr txBox="1">
          <a:spLocks noChangeArrowheads="1"/>
        </xdr:cNvSpPr>
      </xdr:nvSpPr>
      <xdr:spPr>
        <a:xfrm>
          <a:off x="6343650" y="1038225"/>
          <a:ext cx="0" cy="32385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Variação em relação mês anterior (%)</a:t>
          </a:r>
        </a:p>
      </xdr:txBody>
    </xdr:sp>
    <xdr:clientData fLocksWithSheet="0"/>
  </xdr:twoCellAnchor>
  <xdr:twoCellAnchor>
    <xdr:from>
      <xdr:col>14</xdr:col>
      <xdr:colOff>0</xdr:colOff>
      <xdr:row>6</xdr:row>
      <xdr:rowOff>9525</xdr:rowOff>
    </xdr:from>
    <xdr:to>
      <xdr:col>14</xdr:col>
      <xdr:colOff>0</xdr:colOff>
      <xdr:row>8</xdr:row>
      <xdr:rowOff>0</xdr:rowOff>
    </xdr:to>
    <xdr:sp fLocksText="0">
      <xdr:nvSpPr>
        <xdr:cNvPr id="4" name="TextBox 4"/>
        <xdr:cNvSpPr txBox="1">
          <a:spLocks noChangeArrowheads="1"/>
        </xdr:cNvSpPr>
      </xdr:nvSpPr>
      <xdr:spPr>
        <a:xfrm>
          <a:off x="6343650" y="1038225"/>
          <a:ext cx="0" cy="3048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 do total</a:t>
          </a:r>
        </a:p>
      </xdr:txBody>
    </xdr:sp>
    <xdr:clientData fLocksWithSheet="0"/>
  </xdr:twoCellAnchor>
  <xdr:twoCellAnchor>
    <xdr:from>
      <xdr:col>15</xdr:col>
      <xdr:colOff>0</xdr:colOff>
      <xdr:row>5</xdr:row>
      <xdr:rowOff>19050</xdr:rowOff>
    </xdr:from>
    <xdr:to>
      <xdr:col>15</xdr:col>
      <xdr:colOff>0</xdr:colOff>
      <xdr:row>7</xdr:row>
      <xdr:rowOff>161925</xdr:rowOff>
    </xdr:to>
    <xdr:sp fLocksText="0">
      <xdr:nvSpPr>
        <xdr:cNvPr id="5" name="TextBox 5"/>
        <xdr:cNvSpPr txBox="1">
          <a:spLocks noChangeArrowheads="1"/>
        </xdr:cNvSpPr>
      </xdr:nvSpPr>
      <xdr:spPr>
        <a:xfrm>
          <a:off x="6848475" y="885825"/>
          <a:ext cx="0" cy="4572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TEMPO MÉDIO
DE
CONCESSÃO
(EM DIAS)</a:t>
          </a:r>
        </a:p>
      </xdr:txBody>
    </xdr:sp>
    <xdr:clientData fLocksWithSheet="0"/>
  </xdr:twoCellAnchor>
  <xdr:twoCellAnchor>
    <xdr:from>
      <xdr:col>15</xdr:col>
      <xdr:colOff>0</xdr:colOff>
      <xdr:row>6</xdr:row>
      <xdr:rowOff>95250</xdr:rowOff>
    </xdr:from>
    <xdr:to>
      <xdr:col>15</xdr:col>
      <xdr:colOff>0</xdr:colOff>
      <xdr:row>7</xdr:row>
      <xdr:rowOff>161925</xdr:rowOff>
    </xdr:to>
    <xdr:sp>
      <xdr:nvSpPr>
        <xdr:cNvPr id="6" name="TextBox 6"/>
        <xdr:cNvSpPr txBox="1">
          <a:spLocks noChangeArrowheads="1"/>
        </xdr:cNvSpPr>
      </xdr:nvSpPr>
      <xdr:spPr>
        <a:xfrm>
          <a:off x="6848475" y="1123950"/>
          <a:ext cx="0" cy="2190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xdr:twoCellAnchor>
  <xdr:twoCellAnchor>
    <xdr:from>
      <xdr:col>1</xdr:col>
      <xdr:colOff>0</xdr:colOff>
      <xdr:row>46</xdr:row>
      <xdr:rowOff>0</xdr:rowOff>
    </xdr:from>
    <xdr:to>
      <xdr:col>1</xdr:col>
      <xdr:colOff>19050</xdr:colOff>
      <xdr:row>46</xdr:row>
      <xdr:rowOff>0</xdr:rowOff>
    </xdr:to>
    <xdr:sp>
      <xdr:nvSpPr>
        <xdr:cNvPr id="7" name="Rectangle 7"/>
        <xdr:cNvSpPr>
          <a:spLocks/>
        </xdr:cNvSpPr>
      </xdr:nvSpPr>
      <xdr:spPr>
        <a:xfrm>
          <a:off x="114300" y="7391400"/>
          <a:ext cx="19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371475</xdr:colOff>
      <xdr:row>0</xdr:row>
      <xdr:rowOff>85725</xdr:rowOff>
    </xdr:from>
    <xdr:to>
      <xdr:col>1</xdr:col>
      <xdr:colOff>581025</xdr:colOff>
      <xdr:row>1</xdr:row>
      <xdr:rowOff>133350</xdr:rowOff>
    </xdr:to>
    <xdr:pic>
      <xdr:nvPicPr>
        <xdr:cNvPr id="8" name="Picture 9">
          <a:hlinkClick r:id="rId3"/>
        </xdr:cNvPr>
        <xdr:cNvPicPr preferRelativeResize="1">
          <a:picLocks noChangeAspect="1"/>
        </xdr:cNvPicPr>
      </xdr:nvPicPr>
      <xdr:blipFill>
        <a:blip r:embed="rId1"/>
        <a:stretch>
          <a:fillRect/>
        </a:stretch>
      </xdr:blipFill>
      <xdr:spPr>
        <a:xfrm>
          <a:off x="485775" y="85725"/>
          <a:ext cx="209550" cy="209550"/>
        </a:xfrm>
        <a:prstGeom prst="rect">
          <a:avLst/>
        </a:prstGeom>
        <a:noFill/>
        <a:ln w="9525" cmpd="sng">
          <a:noFill/>
        </a:ln>
      </xdr:spPr>
    </xdr:pic>
    <xdr:clientData/>
  </xdr:twoCellAnchor>
  <xdr:twoCellAnchor editAs="oneCell">
    <xdr:from>
      <xdr:col>1</xdr:col>
      <xdr:colOff>161925</xdr:colOff>
      <xdr:row>0</xdr:row>
      <xdr:rowOff>85725</xdr:rowOff>
    </xdr:from>
    <xdr:to>
      <xdr:col>1</xdr:col>
      <xdr:colOff>381000</xdr:colOff>
      <xdr:row>1</xdr:row>
      <xdr:rowOff>133350</xdr:rowOff>
    </xdr:to>
    <xdr:pic>
      <xdr:nvPicPr>
        <xdr:cNvPr id="9" name="Picture 10">
          <a:hlinkClick r:id="rId6"/>
        </xdr:cNvPr>
        <xdr:cNvPicPr preferRelativeResize="1">
          <a:picLocks noChangeAspect="1"/>
        </xdr:cNvPicPr>
      </xdr:nvPicPr>
      <xdr:blipFill>
        <a:blip r:embed="rId4"/>
        <a:stretch>
          <a:fillRect/>
        </a:stretch>
      </xdr:blipFill>
      <xdr:spPr>
        <a:xfrm>
          <a:off x="276225" y="85725"/>
          <a:ext cx="219075" cy="209550"/>
        </a:xfrm>
        <a:prstGeom prst="rect">
          <a:avLst/>
        </a:prstGeom>
        <a:noFill/>
        <a:ln w="9525" cmpd="sng">
          <a:noFill/>
        </a:ln>
      </xdr:spPr>
    </xdr:pic>
    <xdr:clientData/>
  </xdr:twoCellAnchor>
  <xdr:twoCellAnchor editAs="oneCell">
    <xdr:from>
      <xdr:col>3</xdr:col>
      <xdr:colOff>19050</xdr:colOff>
      <xdr:row>0</xdr:row>
      <xdr:rowOff>85725</xdr:rowOff>
    </xdr:from>
    <xdr:to>
      <xdr:col>4</xdr:col>
      <xdr:colOff>114300</xdr:colOff>
      <xdr:row>1</xdr:row>
      <xdr:rowOff>76200</xdr:rowOff>
    </xdr:to>
    <xdr:pic>
      <xdr:nvPicPr>
        <xdr:cNvPr id="10" name="Picture 11">
          <a:hlinkClick r:id="rId9"/>
        </xdr:cNvPr>
        <xdr:cNvPicPr preferRelativeResize="1">
          <a:picLocks noChangeAspect="1"/>
        </xdr:cNvPicPr>
      </xdr:nvPicPr>
      <xdr:blipFill>
        <a:blip r:embed="rId7"/>
        <a:stretch>
          <a:fillRect/>
        </a:stretch>
      </xdr:blipFill>
      <xdr:spPr>
        <a:xfrm>
          <a:off x="1543050" y="85725"/>
          <a:ext cx="152400" cy="152400"/>
        </a:xfrm>
        <a:prstGeom prst="rect">
          <a:avLst/>
        </a:prstGeom>
        <a:solidFill>
          <a:srgbClr val="3366FF"/>
        </a:solidFill>
        <a:ln w="9525" cmpd="sng">
          <a:solidFill>
            <a:srgbClr val="0000FF"/>
          </a:solidFill>
          <a:headEnd type="none"/>
          <a:tailEnd type="none"/>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0</xdr:rowOff>
    </xdr:from>
    <xdr:to>
      <xdr:col>15</xdr:col>
      <xdr:colOff>0</xdr:colOff>
      <xdr:row>4</xdr:row>
      <xdr:rowOff>9525</xdr:rowOff>
    </xdr:to>
    <xdr:sp>
      <xdr:nvSpPr>
        <xdr:cNvPr id="1" name="Rectangle 1"/>
        <xdr:cNvSpPr>
          <a:spLocks/>
        </xdr:cNvSpPr>
      </xdr:nvSpPr>
      <xdr:spPr>
        <a:xfrm>
          <a:off x="123825" y="409575"/>
          <a:ext cx="85153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6</xdr:row>
      <xdr:rowOff>19050</xdr:rowOff>
    </xdr:from>
    <xdr:to>
      <xdr:col>9</xdr:col>
      <xdr:colOff>0</xdr:colOff>
      <xdr:row>8</xdr:row>
      <xdr:rowOff>0</xdr:rowOff>
    </xdr:to>
    <xdr:sp fLocksText="0">
      <xdr:nvSpPr>
        <xdr:cNvPr id="2" name="TextBox 2"/>
        <xdr:cNvSpPr txBox="1">
          <a:spLocks noChangeArrowheads="1"/>
        </xdr:cNvSpPr>
      </xdr:nvSpPr>
      <xdr:spPr>
        <a:xfrm>
          <a:off x="4810125" y="942975"/>
          <a:ext cx="0" cy="2952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9</xdr:col>
      <xdr:colOff>0</xdr:colOff>
      <xdr:row>6</xdr:row>
      <xdr:rowOff>9525</xdr:rowOff>
    </xdr:from>
    <xdr:to>
      <xdr:col>9</xdr:col>
      <xdr:colOff>0</xdr:colOff>
      <xdr:row>8</xdr:row>
      <xdr:rowOff>19050</xdr:rowOff>
    </xdr:to>
    <xdr:sp fLocksText="0">
      <xdr:nvSpPr>
        <xdr:cNvPr id="3" name="TextBox 3"/>
        <xdr:cNvSpPr txBox="1">
          <a:spLocks noChangeArrowheads="1"/>
        </xdr:cNvSpPr>
      </xdr:nvSpPr>
      <xdr:spPr>
        <a:xfrm>
          <a:off x="4810125" y="933450"/>
          <a:ext cx="0" cy="32385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Variação em relação mês anterior (%)</a:t>
          </a:r>
        </a:p>
      </xdr:txBody>
    </xdr:sp>
    <xdr:clientData fLocksWithSheet="0"/>
  </xdr:twoCellAnchor>
  <xdr:twoCellAnchor>
    <xdr:from>
      <xdr:col>9</xdr:col>
      <xdr:colOff>0</xdr:colOff>
      <xdr:row>6</xdr:row>
      <xdr:rowOff>9525</xdr:rowOff>
    </xdr:from>
    <xdr:to>
      <xdr:col>9</xdr:col>
      <xdr:colOff>0</xdr:colOff>
      <xdr:row>8</xdr:row>
      <xdr:rowOff>0</xdr:rowOff>
    </xdr:to>
    <xdr:sp fLocksText="0">
      <xdr:nvSpPr>
        <xdr:cNvPr id="4" name="TextBox 4"/>
        <xdr:cNvSpPr txBox="1">
          <a:spLocks noChangeArrowheads="1"/>
        </xdr:cNvSpPr>
      </xdr:nvSpPr>
      <xdr:spPr>
        <a:xfrm>
          <a:off x="4810125" y="933450"/>
          <a:ext cx="0" cy="3048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 do total</a:t>
          </a:r>
        </a:p>
      </xdr:txBody>
    </xdr:sp>
    <xdr:clientData fLocksWithSheet="0"/>
  </xdr:twoCellAnchor>
  <xdr:twoCellAnchor>
    <xdr:from>
      <xdr:col>10</xdr:col>
      <xdr:colOff>0</xdr:colOff>
      <xdr:row>5</xdr:row>
      <xdr:rowOff>19050</xdr:rowOff>
    </xdr:from>
    <xdr:to>
      <xdr:col>10</xdr:col>
      <xdr:colOff>0</xdr:colOff>
      <xdr:row>7</xdr:row>
      <xdr:rowOff>161925</xdr:rowOff>
    </xdr:to>
    <xdr:sp fLocksText="0">
      <xdr:nvSpPr>
        <xdr:cNvPr id="5" name="TextBox 5"/>
        <xdr:cNvSpPr txBox="1">
          <a:spLocks noChangeArrowheads="1"/>
        </xdr:cNvSpPr>
      </xdr:nvSpPr>
      <xdr:spPr>
        <a:xfrm>
          <a:off x="5572125" y="781050"/>
          <a:ext cx="0" cy="4572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TEMPO MÉDIO
DE
CONCESSÃO
(EM DIAS)</a:t>
          </a:r>
        </a:p>
      </xdr:txBody>
    </xdr:sp>
    <xdr:clientData fLocksWithSheet="0"/>
  </xdr:twoCellAnchor>
  <xdr:twoCellAnchor>
    <xdr:from>
      <xdr:col>10</xdr:col>
      <xdr:colOff>0</xdr:colOff>
      <xdr:row>6</xdr:row>
      <xdr:rowOff>95250</xdr:rowOff>
    </xdr:from>
    <xdr:to>
      <xdr:col>10</xdr:col>
      <xdr:colOff>0</xdr:colOff>
      <xdr:row>7</xdr:row>
      <xdr:rowOff>161925</xdr:rowOff>
    </xdr:to>
    <xdr:sp>
      <xdr:nvSpPr>
        <xdr:cNvPr id="6" name="TextBox 6"/>
        <xdr:cNvSpPr txBox="1">
          <a:spLocks noChangeArrowheads="1"/>
        </xdr:cNvSpPr>
      </xdr:nvSpPr>
      <xdr:spPr>
        <a:xfrm>
          <a:off x="5572125" y="1019175"/>
          <a:ext cx="0" cy="2190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xdr:twoCellAnchor>
  <xdr:twoCellAnchor>
    <xdr:from>
      <xdr:col>1</xdr:col>
      <xdr:colOff>0</xdr:colOff>
      <xdr:row>49</xdr:row>
      <xdr:rowOff>0</xdr:rowOff>
    </xdr:from>
    <xdr:to>
      <xdr:col>1</xdr:col>
      <xdr:colOff>19050</xdr:colOff>
      <xdr:row>49</xdr:row>
      <xdr:rowOff>0</xdr:rowOff>
    </xdr:to>
    <xdr:sp>
      <xdr:nvSpPr>
        <xdr:cNvPr id="7" name="Rectangle 7"/>
        <xdr:cNvSpPr>
          <a:spLocks/>
        </xdr:cNvSpPr>
      </xdr:nvSpPr>
      <xdr:spPr>
        <a:xfrm>
          <a:off x="114300" y="7791450"/>
          <a:ext cx="19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390525</xdr:colOff>
      <xdr:row>0</xdr:row>
      <xdr:rowOff>123825</xdr:rowOff>
    </xdr:from>
    <xdr:to>
      <xdr:col>1</xdr:col>
      <xdr:colOff>600075</xdr:colOff>
      <xdr:row>1</xdr:row>
      <xdr:rowOff>161925</xdr:rowOff>
    </xdr:to>
    <xdr:pic>
      <xdr:nvPicPr>
        <xdr:cNvPr id="8" name="Picture 14">
          <a:hlinkClick r:id="rId3"/>
        </xdr:cNvPr>
        <xdr:cNvPicPr preferRelativeResize="1">
          <a:picLocks noChangeAspect="1"/>
        </xdr:cNvPicPr>
      </xdr:nvPicPr>
      <xdr:blipFill>
        <a:blip r:embed="rId1"/>
        <a:stretch>
          <a:fillRect/>
        </a:stretch>
      </xdr:blipFill>
      <xdr:spPr>
        <a:xfrm>
          <a:off x="504825" y="123825"/>
          <a:ext cx="209550" cy="200025"/>
        </a:xfrm>
        <a:prstGeom prst="rect">
          <a:avLst/>
        </a:prstGeom>
        <a:noFill/>
        <a:ln w="9525" cmpd="sng">
          <a:noFill/>
        </a:ln>
      </xdr:spPr>
    </xdr:pic>
    <xdr:clientData/>
  </xdr:twoCellAnchor>
  <xdr:twoCellAnchor editAs="oneCell">
    <xdr:from>
      <xdr:col>1</xdr:col>
      <xdr:colOff>133350</xdr:colOff>
      <xdr:row>0</xdr:row>
      <xdr:rowOff>114300</xdr:rowOff>
    </xdr:from>
    <xdr:to>
      <xdr:col>1</xdr:col>
      <xdr:colOff>361950</xdr:colOff>
      <xdr:row>1</xdr:row>
      <xdr:rowOff>152400</xdr:rowOff>
    </xdr:to>
    <xdr:pic>
      <xdr:nvPicPr>
        <xdr:cNvPr id="9" name="Picture 15">
          <a:hlinkClick r:id="rId6"/>
        </xdr:cNvPr>
        <xdr:cNvPicPr preferRelativeResize="1">
          <a:picLocks noChangeAspect="1"/>
        </xdr:cNvPicPr>
      </xdr:nvPicPr>
      <xdr:blipFill>
        <a:blip r:embed="rId4"/>
        <a:stretch>
          <a:fillRect/>
        </a:stretch>
      </xdr:blipFill>
      <xdr:spPr>
        <a:xfrm>
          <a:off x="247650" y="114300"/>
          <a:ext cx="228600" cy="200025"/>
        </a:xfrm>
        <a:prstGeom prst="rect">
          <a:avLst/>
        </a:prstGeom>
        <a:noFill/>
        <a:ln w="9525" cmpd="sng">
          <a:noFill/>
        </a:ln>
      </xdr:spPr>
    </xdr:pic>
    <xdr:clientData/>
  </xdr:twoCellAnchor>
  <xdr:twoCellAnchor editAs="oneCell">
    <xdr:from>
      <xdr:col>3</xdr:col>
      <xdr:colOff>0</xdr:colOff>
      <xdr:row>0</xdr:row>
      <xdr:rowOff>114300</xdr:rowOff>
    </xdr:from>
    <xdr:to>
      <xdr:col>4</xdr:col>
      <xdr:colOff>95250</xdr:colOff>
      <xdr:row>1</xdr:row>
      <xdr:rowOff>95250</xdr:rowOff>
    </xdr:to>
    <xdr:pic>
      <xdr:nvPicPr>
        <xdr:cNvPr id="10" name="Picture 16">
          <a:hlinkClick r:id="rId9"/>
        </xdr:cNvPr>
        <xdr:cNvPicPr preferRelativeResize="1">
          <a:picLocks noChangeAspect="1"/>
        </xdr:cNvPicPr>
      </xdr:nvPicPr>
      <xdr:blipFill>
        <a:blip r:embed="rId7"/>
        <a:stretch>
          <a:fillRect/>
        </a:stretch>
      </xdr:blipFill>
      <xdr:spPr>
        <a:xfrm>
          <a:off x="1895475" y="114300"/>
          <a:ext cx="152400" cy="142875"/>
        </a:xfrm>
        <a:prstGeom prst="rect">
          <a:avLst/>
        </a:prstGeom>
        <a:solidFill>
          <a:srgbClr val="3366FF"/>
        </a:solidFill>
        <a:ln w="9525" cmpd="sng">
          <a:solidFill>
            <a:srgbClr val="0000FF"/>
          </a:solidFill>
          <a:headEnd type="none"/>
          <a:tailEnd type="none"/>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0</xdr:rowOff>
    </xdr:from>
    <xdr:to>
      <xdr:col>15</xdr:col>
      <xdr:colOff>0</xdr:colOff>
      <xdr:row>4</xdr:row>
      <xdr:rowOff>9525</xdr:rowOff>
    </xdr:to>
    <xdr:sp>
      <xdr:nvSpPr>
        <xdr:cNvPr id="1" name="Rectangle 1"/>
        <xdr:cNvSpPr>
          <a:spLocks/>
        </xdr:cNvSpPr>
      </xdr:nvSpPr>
      <xdr:spPr>
        <a:xfrm>
          <a:off x="123825" y="514350"/>
          <a:ext cx="6943725"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6</xdr:row>
      <xdr:rowOff>19050</xdr:rowOff>
    </xdr:from>
    <xdr:to>
      <xdr:col>9</xdr:col>
      <xdr:colOff>0</xdr:colOff>
      <xdr:row>8</xdr:row>
      <xdr:rowOff>0</xdr:rowOff>
    </xdr:to>
    <xdr:sp fLocksText="0">
      <xdr:nvSpPr>
        <xdr:cNvPr id="2" name="TextBox 2"/>
        <xdr:cNvSpPr txBox="1">
          <a:spLocks noChangeArrowheads="1"/>
        </xdr:cNvSpPr>
      </xdr:nvSpPr>
      <xdr:spPr>
        <a:xfrm>
          <a:off x="4324350" y="1047750"/>
          <a:ext cx="0" cy="2952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9</xdr:col>
      <xdr:colOff>0</xdr:colOff>
      <xdr:row>6</xdr:row>
      <xdr:rowOff>9525</xdr:rowOff>
    </xdr:from>
    <xdr:to>
      <xdr:col>9</xdr:col>
      <xdr:colOff>0</xdr:colOff>
      <xdr:row>8</xdr:row>
      <xdr:rowOff>19050</xdr:rowOff>
    </xdr:to>
    <xdr:sp fLocksText="0">
      <xdr:nvSpPr>
        <xdr:cNvPr id="3" name="TextBox 3"/>
        <xdr:cNvSpPr txBox="1">
          <a:spLocks noChangeArrowheads="1"/>
        </xdr:cNvSpPr>
      </xdr:nvSpPr>
      <xdr:spPr>
        <a:xfrm>
          <a:off x="4324350" y="1038225"/>
          <a:ext cx="0" cy="32385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Variação em relação mês anterior (%)</a:t>
          </a:r>
        </a:p>
      </xdr:txBody>
    </xdr:sp>
    <xdr:clientData fLocksWithSheet="0"/>
  </xdr:twoCellAnchor>
  <xdr:twoCellAnchor>
    <xdr:from>
      <xdr:col>9</xdr:col>
      <xdr:colOff>0</xdr:colOff>
      <xdr:row>6</xdr:row>
      <xdr:rowOff>9525</xdr:rowOff>
    </xdr:from>
    <xdr:to>
      <xdr:col>9</xdr:col>
      <xdr:colOff>0</xdr:colOff>
      <xdr:row>8</xdr:row>
      <xdr:rowOff>0</xdr:rowOff>
    </xdr:to>
    <xdr:sp fLocksText="0">
      <xdr:nvSpPr>
        <xdr:cNvPr id="4" name="TextBox 4"/>
        <xdr:cNvSpPr txBox="1">
          <a:spLocks noChangeArrowheads="1"/>
        </xdr:cNvSpPr>
      </xdr:nvSpPr>
      <xdr:spPr>
        <a:xfrm>
          <a:off x="4324350" y="1038225"/>
          <a:ext cx="0" cy="3048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 do total</a:t>
          </a:r>
        </a:p>
      </xdr:txBody>
    </xdr:sp>
    <xdr:clientData fLocksWithSheet="0"/>
  </xdr:twoCellAnchor>
  <xdr:twoCellAnchor>
    <xdr:from>
      <xdr:col>10</xdr:col>
      <xdr:colOff>0</xdr:colOff>
      <xdr:row>5</xdr:row>
      <xdr:rowOff>19050</xdr:rowOff>
    </xdr:from>
    <xdr:to>
      <xdr:col>10</xdr:col>
      <xdr:colOff>0</xdr:colOff>
      <xdr:row>7</xdr:row>
      <xdr:rowOff>161925</xdr:rowOff>
    </xdr:to>
    <xdr:sp fLocksText="0">
      <xdr:nvSpPr>
        <xdr:cNvPr id="5" name="TextBox 5"/>
        <xdr:cNvSpPr txBox="1">
          <a:spLocks noChangeArrowheads="1"/>
        </xdr:cNvSpPr>
      </xdr:nvSpPr>
      <xdr:spPr>
        <a:xfrm>
          <a:off x="4838700" y="885825"/>
          <a:ext cx="0" cy="4572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TEMPO MÉDIO
DE
CONCESSÃO
(EM DIAS)</a:t>
          </a:r>
        </a:p>
      </xdr:txBody>
    </xdr:sp>
    <xdr:clientData fLocksWithSheet="0"/>
  </xdr:twoCellAnchor>
  <xdr:twoCellAnchor>
    <xdr:from>
      <xdr:col>10</xdr:col>
      <xdr:colOff>0</xdr:colOff>
      <xdr:row>6</xdr:row>
      <xdr:rowOff>95250</xdr:rowOff>
    </xdr:from>
    <xdr:to>
      <xdr:col>10</xdr:col>
      <xdr:colOff>0</xdr:colOff>
      <xdr:row>7</xdr:row>
      <xdr:rowOff>161925</xdr:rowOff>
    </xdr:to>
    <xdr:sp>
      <xdr:nvSpPr>
        <xdr:cNvPr id="6" name="TextBox 6"/>
        <xdr:cNvSpPr txBox="1">
          <a:spLocks noChangeArrowheads="1"/>
        </xdr:cNvSpPr>
      </xdr:nvSpPr>
      <xdr:spPr>
        <a:xfrm>
          <a:off x="4838700" y="1123950"/>
          <a:ext cx="0" cy="2190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xdr:twoCellAnchor>
  <xdr:twoCellAnchor>
    <xdr:from>
      <xdr:col>1</xdr:col>
      <xdr:colOff>0</xdr:colOff>
      <xdr:row>46</xdr:row>
      <xdr:rowOff>0</xdr:rowOff>
    </xdr:from>
    <xdr:to>
      <xdr:col>1</xdr:col>
      <xdr:colOff>19050</xdr:colOff>
      <xdr:row>46</xdr:row>
      <xdr:rowOff>0</xdr:rowOff>
    </xdr:to>
    <xdr:sp>
      <xdr:nvSpPr>
        <xdr:cNvPr id="7" name="Rectangle 7"/>
        <xdr:cNvSpPr>
          <a:spLocks/>
        </xdr:cNvSpPr>
      </xdr:nvSpPr>
      <xdr:spPr>
        <a:xfrm>
          <a:off x="114300" y="7391400"/>
          <a:ext cx="19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342900</xdr:colOff>
      <xdr:row>0</xdr:row>
      <xdr:rowOff>95250</xdr:rowOff>
    </xdr:from>
    <xdr:to>
      <xdr:col>1</xdr:col>
      <xdr:colOff>552450</xdr:colOff>
      <xdr:row>1</xdr:row>
      <xdr:rowOff>133350</xdr:rowOff>
    </xdr:to>
    <xdr:pic>
      <xdr:nvPicPr>
        <xdr:cNvPr id="8" name="Picture 8">
          <a:hlinkClick r:id="rId3"/>
        </xdr:cNvPr>
        <xdr:cNvPicPr preferRelativeResize="1">
          <a:picLocks noChangeAspect="1"/>
        </xdr:cNvPicPr>
      </xdr:nvPicPr>
      <xdr:blipFill>
        <a:blip r:embed="rId1"/>
        <a:stretch>
          <a:fillRect/>
        </a:stretch>
      </xdr:blipFill>
      <xdr:spPr>
        <a:xfrm>
          <a:off x="457200" y="95250"/>
          <a:ext cx="209550" cy="200025"/>
        </a:xfrm>
        <a:prstGeom prst="rect">
          <a:avLst/>
        </a:prstGeom>
        <a:noFill/>
        <a:ln w="9525" cmpd="sng">
          <a:noFill/>
        </a:ln>
      </xdr:spPr>
    </xdr:pic>
    <xdr:clientData/>
  </xdr:twoCellAnchor>
  <xdr:twoCellAnchor editAs="oneCell">
    <xdr:from>
      <xdr:col>1</xdr:col>
      <xdr:colOff>133350</xdr:colOff>
      <xdr:row>0</xdr:row>
      <xdr:rowOff>95250</xdr:rowOff>
    </xdr:from>
    <xdr:to>
      <xdr:col>1</xdr:col>
      <xdr:colOff>352425</xdr:colOff>
      <xdr:row>1</xdr:row>
      <xdr:rowOff>133350</xdr:rowOff>
    </xdr:to>
    <xdr:pic>
      <xdr:nvPicPr>
        <xdr:cNvPr id="9" name="Picture 9">
          <a:hlinkClick r:id="rId6"/>
        </xdr:cNvPr>
        <xdr:cNvPicPr preferRelativeResize="1">
          <a:picLocks noChangeAspect="1"/>
        </xdr:cNvPicPr>
      </xdr:nvPicPr>
      <xdr:blipFill>
        <a:blip r:embed="rId4"/>
        <a:stretch>
          <a:fillRect/>
        </a:stretch>
      </xdr:blipFill>
      <xdr:spPr>
        <a:xfrm>
          <a:off x="247650" y="95250"/>
          <a:ext cx="219075" cy="200025"/>
        </a:xfrm>
        <a:prstGeom prst="rect">
          <a:avLst/>
        </a:prstGeom>
        <a:noFill/>
        <a:ln w="9525" cmpd="sng">
          <a:noFill/>
        </a:ln>
      </xdr:spPr>
    </xdr:pic>
    <xdr:clientData/>
  </xdr:twoCellAnchor>
  <xdr:twoCellAnchor editAs="oneCell">
    <xdr:from>
      <xdr:col>1</xdr:col>
      <xdr:colOff>695325</xdr:colOff>
      <xdr:row>0</xdr:row>
      <xdr:rowOff>114300</xdr:rowOff>
    </xdr:from>
    <xdr:to>
      <xdr:col>1</xdr:col>
      <xdr:colOff>952500</xdr:colOff>
      <xdr:row>1</xdr:row>
      <xdr:rowOff>104775</xdr:rowOff>
    </xdr:to>
    <xdr:pic>
      <xdr:nvPicPr>
        <xdr:cNvPr id="10" name="Picture 10">
          <a:hlinkClick r:id="rId9"/>
        </xdr:cNvPr>
        <xdr:cNvPicPr preferRelativeResize="1">
          <a:picLocks noChangeAspect="1"/>
        </xdr:cNvPicPr>
      </xdr:nvPicPr>
      <xdr:blipFill>
        <a:blip r:embed="rId7"/>
        <a:stretch>
          <a:fillRect/>
        </a:stretch>
      </xdr:blipFill>
      <xdr:spPr>
        <a:xfrm>
          <a:off x="809625" y="114300"/>
          <a:ext cx="257175" cy="152400"/>
        </a:xfrm>
        <a:prstGeom prst="rect">
          <a:avLst/>
        </a:prstGeom>
        <a:solidFill>
          <a:srgbClr val="3366FF"/>
        </a:solidFill>
        <a:ln w="9525" cmpd="sng">
          <a:solidFill>
            <a:srgbClr val="0000FF"/>
          </a:solidFill>
          <a:headEnd type="none"/>
          <a:tailEnd type="none"/>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3</xdr:row>
      <xdr:rowOff>0</xdr:rowOff>
    </xdr:from>
    <xdr:to>
      <xdr:col>14</xdr:col>
      <xdr:colOff>0</xdr:colOff>
      <xdr:row>4</xdr:row>
      <xdr:rowOff>19050</xdr:rowOff>
    </xdr:to>
    <xdr:sp>
      <xdr:nvSpPr>
        <xdr:cNvPr id="1" name="Rectangle 1"/>
        <xdr:cNvSpPr>
          <a:spLocks/>
        </xdr:cNvSpPr>
      </xdr:nvSpPr>
      <xdr:spPr>
        <a:xfrm>
          <a:off x="133350" y="352425"/>
          <a:ext cx="8791575" cy="2667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304800</xdr:colOff>
      <xdr:row>0</xdr:row>
      <xdr:rowOff>57150</xdr:rowOff>
    </xdr:from>
    <xdr:to>
      <xdr:col>1</xdr:col>
      <xdr:colOff>523875</xdr:colOff>
      <xdr:row>1</xdr:row>
      <xdr:rowOff>142875</xdr:rowOff>
    </xdr:to>
    <xdr:pic>
      <xdr:nvPicPr>
        <xdr:cNvPr id="2" name="Picture 2">
          <a:hlinkClick r:id="rId3"/>
        </xdr:cNvPr>
        <xdr:cNvPicPr preferRelativeResize="1">
          <a:picLocks noChangeAspect="1"/>
        </xdr:cNvPicPr>
      </xdr:nvPicPr>
      <xdr:blipFill>
        <a:blip r:embed="rId1"/>
        <a:stretch>
          <a:fillRect/>
        </a:stretch>
      </xdr:blipFill>
      <xdr:spPr>
        <a:xfrm>
          <a:off x="409575" y="57150"/>
          <a:ext cx="219075" cy="200025"/>
        </a:xfrm>
        <a:prstGeom prst="rect">
          <a:avLst/>
        </a:prstGeom>
        <a:noFill/>
        <a:ln w="9525" cmpd="sng">
          <a:noFill/>
        </a:ln>
      </xdr:spPr>
    </xdr:pic>
    <xdr:clientData/>
  </xdr:twoCellAnchor>
  <xdr:twoCellAnchor editAs="oneCell">
    <xdr:from>
      <xdr:col>1</xdr:col>
      <xdr:colOff>114300</xdr:colOff>
      <xdr:row>0</xdr:row>
      <xdr:rowOff>57150</xdr:rowOff>
    </xdr:from>
    <xdr:to>
      <xdr:col>1</xdr:col>
      <xdr:colOff>333375</xdr:colOff>
      <xdr:row>1</xdr:row>
      <xdr:rowOff>142875</xdr:rowOff>
    </xdr:to>
    <xdr:pic>
      <xdr:nvPicPr>
        <xdr:cNvPr id="3" name="Picture 3">
          <a:hlinkClick r:id="rId6"/>
        </xdr:cNvPr>
        <xdr:cNvPicPr preferRelativeResize="1">
          <a:picLocks noChangeAspect="1"/>
        </xdr:cNvPicPr>
      </xdr:nvPicPr>
      <xdr:blipFill>
        <a:blip r:embed="rId4"/>
        <a:stretch>
          <a:fillRect/>
        </a:stretch>
      </xdr:blipFill>
      <xdr:spPr>
        <a:xfrm>
          <a:off x="219075" y="57150"/>
          <a:ext cx="219075" cy="200025"/>
        </a:xfrm>
        <a:prstGeom prst="rect">
          <a:avLst/>
        </a:prstGeom>
        <a:noFill/>
        <a:ln w="9525" cmpd="sng">
          <a:noFill/>
        </a:ln>
      </xdr:spPr>
    </xdr:pic>
    <xdr:clientData/>
  </xdr:twoCellAnchor>
  <xdr:twoCellAnchor editAs="oneCell">
    <xdr:from>
      <xdr:col>2</xdr:col>
      <xdr:colOff>47625</xdr:colOff>
      <xdr:row>0</xdr:row>
      <xdr:rowOff>57150</xdr:rowOff>
    </xdr:from>
    <xdr:to>
      <xdr:col>3</xdr:col>
      <xdr:colOff>114300</xdr:colOff>
      <xdr:row>1</xdr:row>
      <xdr:rowOff>95250</xdr:rowOff>
    </xdr:to>
    <xdr:pic>
      <xdr:nvPicPr>
        <xdr:cNvPr id="4" name="Picture 4">
          <a:hlinkClick r:id="rId9"/>
        </xdr:cNvPr>
        <xdr:cNvPicPr preferRelativeResize="1">
          <a:picLocks noChangeAspect="1"/>
        </xdr:cNvPicPr>
      </xdr:nvPicPr>
      <xdr:blipFill>
        <a:blip r:embed="rId7"/>
        <a:stretch>
          <a:fillRect/>
        </a:stretch>
      </xdr:blipFill>
      <xdr:spPr>
        <a:xfrm>
          <a:off x="1362075" y="57150"/>
          <a:ext cx="152400" cy="152400"/>
        </a:xfrm>
        <a:prstGeom prst="rect">
          <a:avLst/>
        </a:prstGeom>
        <a:solidFill>
          <a:srgbClr val="3366FF"/>
        </a:solidFill>
        <a:ln w="9525" cmpd="sng">
          <a:solidFill>
            <a:srgbClr val="0000FF"/>
          </a:solidFill>
          <a:headEnd type="none"/>
          <a:tailEnd type="none"/>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6</xdr:row>
      <xdr:rowOff>9525</xdr:rowOff>
    </xdr:from>
    <xdr:to>
      <xdr:col>11</xdr:col>
      <xdr:colOff>0</xdr:colOff>
      <xdr:row>7</xdr:row>
      <xdr:rowOff>0</xdr:rowOff>
    </xdr:to>
    <xdr:sp fLocksText="0">
      <xdr:nvSpPr>
        <xdr:cNvPr id="1" name="TextBox 1"/>
        <xdr:cNvSpPr txBox="1">
          <a:spLocks noChangeArrowheads="1"/>
        </xdr:cNvSpPr>
      </xdr:nvSpPr>
      <xdr:spPr>
        <a:xfrm>
          <a:off x="6134100" y="1114425"/>
          <a:ext cx="0" cy="32385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11</xdr:col>
      <xdr:colOff>0</xdr:colOff>
      <xdr:row>6</xdr:row>
      <xdr:rowOff>9525</xdr:rowOff>
    </xdr:from>
    <xdr:to>
      <xdr:col>11</xdr:col>
      <xdr:colOff>0</xdr:colOff>
      <xdr:row>7</xdr:row>
      <xdr:rowOff>19050</xdr:rowOff>
    </xdr:to>
    <xdr:sp fLocksText="0">
      <xdr:nvSpPr>
        <xdr:cNvPr id="2" name="TextBox 2"/>
        <xdr:cNvSpPr txBox="1">
          <a:spLocks noChangeArrowheads="1"/>
        </xdr:cNvSpPr>
      </xdr:nvSpPr>
      <xdr:spPr>
        <a:xfrm>
          <a:off x="6134100" y="1114425"/>
          <a:ext cx="0" cy="3429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Variação em relação mês anterior (%)</a:t>
          </a:r>
        </a:p>
      </xdr:txBody>
    </xdr:sp>
    <xdr:clientData fLocksWithSheet="0"/>
  </xdr:twoCellAnchor>
  <xdr:twoCellAnchor>
    <xdr:from>
      <xdr:col>11</xdr:col>
      <xdr:colOff>0</xdr:colOff>
      <xdr:row>6</xdr:row>
      <xdr:rowOff>9525</xdr:rowOff>
    </xdr:from>
    <xdr:to>
      <xdr:col>11</xdr:col>
      <xdr:colOff>0</xdr:colOff>
      <xdr:row>7</xdr:row>
      <xdr:rowOff>0</xdr:rowOff>
    </xdr:to>
    <xdr:sp fLocksText="0">
      <xdr:nvSpPr>
        <xdr:cNvPr id="3" name="TextBox 3"/>
        <xdr:cNvSpPr txBox="1">
          <a:spLocks noChangeArrowheads="1"/>
        </xdr:cNvSpPr>
      </xdr:nvSpPr>
      <xdr:spPr>
        <a:xfrm>
          <a:off x="6134100" y="1114425"/>
          <a:ext cx="0" cy="32385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 do total</a:t>
          </a:r>
        </a:p>
      </xdr:txBody>
    </xdr:sp>
    <xdr:clientData fLocksWithSheet="0"/>
  </xdr:twoCellAnchor>
  <xdr:twoCellAnchor>
    <xdr:from>
      <xdr:col>12</xdr:col>
      <xdr:colOff>0</xdr:colOff>
      <xdr:row>5</xdr:row>
      <xdr:rowOff>19050</xdr:rowOff>
    </xdr:from>
    <xdr:to>
      <xdr:col>12</xdr:col>
      <xdr:colOff>0</xdr:colOff>
      <xdr:row>7</xdr:row>
      <xdr:rowOff>0</xdr:rowOff>
    </xdr:to>
    <xdr:sp fLocksText="0">
      <xdr:nvSpPr>
        <xdr:cNvPr id="4" name="TextBox 4"/>
        <xdr:cNvSpPr txBox="1">
          <a:spLocks noChangeArrowheads="1"/>
        </xdr:cNvSpPr>
      </xdr:nvSpPr>
      <xdr:spPr>
        <a:xfrm>
          <a:off x="6819900" y="962025"/>
          <a:ext cx="0" cy="47625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TEMPO MÉDIO
DE
CONCESSÃO
(EM DIAS)</a:t>
          </a:r>
        </a:p>
      </xdr:txBody>
    </xdr:sp>
    <xdr:clientData fLocksWithSheet="0"/>
  </xdr:twoCellAnchor>
  <xdr:twoCellAnchor>
    <xdr:from>
      <xdr:col>12</xdr:col>
      <xdr:colOff>0</xdr:colOff>
      <xdr:row>6</xdr:row>
      <xdr:rowOff>66675</xdr:rowOff>
    </xdr:from>
    <xdr:to>
      <xdr:col>12</xdr:col>
      <xdr:colOff>0</xdr:colOff>
      <xdr:row>7</xdr:row>
      <xdr:rowOff>0</xdr:rowOff>
    </xdr:to>
    <xdr:sp>
      <xdr:nvSpPr>
        <xdr:cNvPr id="5" name="TextBox 5"/>
        <xdr:cNvSpPr txBox="1">
          <a:spLocks noChangeArrowheads="1"/>
        </xdr:cNvSpPr>
      </xdr:nvSpPr>
      <xdr:spPr>
        <a:xfrm>
          <a:off x="6819900" y="1171575"/>
          <a:ext cx="0" cy="2667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xdr:twoCellAnchor>
  <xdr:twoCellAnchor>
    <xdr:from>
      <xdr:col>0</xdr:col>
      <xdr:colOff>28575</xdr:colOff>
      <xdr:row>2</xdr:row>
      <xdr:rowOff>200025</xdr:rowOff>
    </xdr:from>
    <xdr:to>
      <xdr:col>17</xdr:col>
      <xdr:colOff>0</xdr:colOff>
      <xdr:row>4</xdr:row>
      <xdr:rowOff>28575</xdr:rowOff>
    </xdr:to>
    <xdr:sp>
      <xdr:nvSpPr>
        <xdr:cNvPr id="6" name="Rectangle 6"/>
        <xdr:cNvSpPr>
          <a:spLocks/>
        </xdr:cNvSpPr>
      </xdr:nvSpPr>
      <xdr:spPr>
        <a:xfrm>
          <a:off x="28575" y="561975"/>
          <a:ext cx="10086975" cy="2476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400050</xdr:colOff>
      <xdr:row>0</xdr:row>
      <xdr:rowOff>85725</xdr:rowOff>
    </xdr:from>
    <xdr:to>
      <xdr:col>1</xdr:col>
      <xdr:colOff>619125</xdr:colOff>
      <xdr:row>1</xdr:row>
      <xdr:rowOff>133350</xdr:rowOff>
    </xdr:to>
    <xdr:pic>
      <xdr:nvPicPr>
        <xdr:cNvPr id="7" name="Picture 7">
          <a:hlinkClick r:id="rId3"/>
        </xdr:cNvPr>
        <xdr:cNvPicPr preferRelativeResize="1">
          <a:picLocks noChangeAspect="1"/>
        </xdr:cNvPicPr>
      </xdr:nvPicPr>
      <xdr:blipFill>
        <a:blip r:embed="rId1"/>
        <a:stretch>
          <a:fillRect/>
        </a:stretch>
      </xdr:blipFill>
      <xdr:spPr>
        <a:xfrm>
          <a:off x="476250" y="85725"/>
          <a:ext cx="219075" cy="209550"/>
        </a:xfrm>
        <a:prstGeom prst="rect">
          <a:avLst/>
        </a:prstGeom>
        <a:noFill/>
        <a:ln w="9525" cmpd="sng">
          <a:noFill/>
        </a:ln>
      </xdr:spPr>
    </xdr:pic>
    <xdr:clientData/>
  </xdr:twoCellAnchor>
  <xdr:twoCellAnchor editAs="oneCell">
    <xdr:from>
      <xdr:col>1</xdr:col>
      <xdr:colOff>142875</xdr:colOff>
      <xdr:row>0</xdr:row>
      <xdr:rowOff>85725</xdr:rowOff>
    </xdr:from>
    <xdr:to>
      <xdr:col>1</xdr:col>
      <xdr:colOff>361950</xdr:colOff>
      <xdr:row>1</xdr:row>
      <xdr:rowOff>133350</xdr:rowOff>
    </xdr:to>
    <xdr:pic>
      <xdr:nvPicPr>
        <xdr:cNvPr id="8" name="Picture 8">
          <a:hlinkClick r:id="rId6"/>
        </xdr:cNvPr>
        <xdr:cNvPicPr preferRelativeResize="1">
          <a:picLocks noChangeAspect="1"/>
        </xdr:cNvPicPr>
      </xdr:nvPicPr>
      <xdr:blipFill>
        <a:blip r:embed="rId4"/>
        <a:stretch>
          <a:fillRect/>
        </a:stretch>
      </xdr:blipFill>
      <xdr:spPr>
        <a:xfrm>
          <a:off x="219075" y="85725"/>
          <a:ext cx="219075" cy="209550"/>
        </a:xfrm>
        <a:prstGeom prst="rect">
          <a:avLst/>
        </a:prstGeom>
        <a:noFill/>
        <a:ln w="9525" cmpd="sng">
          <a:noFill/>
        </a:ln>
      </xdr:spPr>
    </xdr:pic>
    <xdr:clientData/>
  </xdr:twoCellAnchor>
  <xdr:twoCellAnchor editAs="oneCell">
    <xdr:from>
      <xdr:col>1</xdr:col>
      <xdr:colOff>1085850</xdr:colOff>
      <xdr:row>0</xdr:row>
      <xdr:rowOff>85725</xdr:rowOff>
    </xdr:from>
    <xdr:to>
      <xdr:col>1</xdr:col>
      <xdr:colOff>1228725</xdr:colOff>
      <xdr:row>1</xdr:row>
      <xdr:rowOff>76200</xdr:rowOff>
    </xdr:to>
    <xdr:pic>
      <xdr:nvPicPr>
        <xdr:cNvPr id="9" name="Picture 9">
          <a:hlinkClick r:id="rId9"/>
        </xdr:cNvPr>
        <xdr:cNvPicPr preferRelativeResize="1">
          <a:picLocks noChangeAspect="1"/>
        </xdr:cNvPicPr>
      </xdr:nvPicPr>
      <xdr:blipFill>
        <a:blip r:embed="rId7"/>
        <a:stretch>
          <a:fillRect/>
        </a:stretch>
      </xdr:blipFill>
      <xdr:spPr>
        <a:xfrm>
          <a:off x="1162050" y="85725"/>
          <a:ext cx="142875" cy="152400"/>
        </a:xfrm>
        <a:prstGeom prst="rect">
          <a:avLst/>
        </a:prstGeom>
        <a:solidFill>
          <a:srgbClr val="3366FF"/>
        </a:solidFill>
        <a:ln w="9525" cmpd="sng">
          <a:solidFill>
            <a:srgbClr val="0000FF"/>
          </a:solidFill>
          <a:headEnd type="none"/>
          <a:tailEnd type="none"/>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9</xdr:col>
      <xdr:colOff>0</xdr:colOff>
      <xdr:row>4</xdr:row>
      <xdr:rowOff>9525</xdr:rowOff>
    </xdr:to>
    <xdr:sp>
      <xdr:nvSpPr>
        <xdr:cNvPr id="1" name="Rectangle 1"/>
        <xdr:cNvSpPr>
          <a:spLocks/>
        </xdr:cNvSpPr>
      </xdr:nvSpPr>
      <xdr:spPr>
        <a:xfrm>
          <a:off x="114300" y="552450"/>
          <a:ext cx="7858125" cy="2952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6</xdr:row>
      <xdr:rowOff>19050</xdr:rowOff>
    </xdr:from>
    <xdr:to>
      <xdr:col>9</xdr:col>
      <xdr:colOff>0</xdr:colOff>
      <xdr:row>8</xdr:row>
      <xdr:rowOff>0</xdr:rowOff>
    </xdr:to>
    <xdr:sp fLocksText="0">
      <xdr:nvSpPr>
        <xdr:cNvPr id="2" name="TextBox 2"/>
        <xdr:cNvSpPr txBox="1">
          <a:spLocks noChangeArrowheads="1"/>
        </xdr:cNvSpPr>
      </xdr:nvSpPr>
      <xdr:spPr>
        <a:xfrm>
          <a:off x="7972425" y="1285875"/>
          <a:ext cx="0" cy="4191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9</xdr:col>
      <xdr:colOff>0</xdr:colOff>
      <xdr:row>6</xdr:row>
      <xdr:rowOff>9525</xdr:rowOff>
    </xdr:from>
    <xdr:to>
      <xdr:col>9</xdr:col>
      <xdr:colOff>0</xdr:colOff>
      <xdr:row>8</xdr:row>
      <xdr:rowOff>19050</xdr:rowOff>
    </xdr:to>
    <xdr:sp fLocksText="0">
      <xdr:nvSpPr>
        <xdr:cNvPr id="3" name="TextBox 3"/>
        <xdr:cNvSpPr txBox="1">
          <a:spLocks noChangeArrowheads="1"/>
        </xdr:cNvSpPr>
      </xdr:nvSpPr>
      <xdr:spPr>
        <a:xfrm>
          <a:off x="7972425" y="1276350"/>
          <a:ext cx="0" cy="4476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Variação em relação mês anterior (%)</a:t>
          </a:r>
        </a:p>
      </xdr:txBody>
    </xdr:sp>
    <xdr:clientData fLocksWithSheet="0"/>
  </xdr:twoCellAnchor>
  <xdr:twoCellAnchor>
    <xdr:from>
      <xdr:col>9</xdr:col>
      <xdr:colOff>0</xdr:colOff>
      <xdr:row>6</xdr:row>
      <xdr:rowOff>9525</xdr:rowOff>
    </xdr:from>
    <xdr:to>
      <xdr:col>9</xdr:col>
      <xdr:colOff>0</xdr:colOff>
      <xdr:row>8</xdr:row>
      <xdr:rowOff>0</xdr:rowOff>
    </xdr:to>
    <xdr:sp fLocksText="0">
      <xdr:nvSpPr>
        <xdr:cNvPr id="4" name="TextBox 4"/>
        <xdr:cNvSpPr txBox="1">
          <a:spLocks noChangeArrowheads="1"/>
        </xdr:cNvSpPr>
      </xdr:nvSpPr>
      <xdr:spPr>
        <a:xfrm>
          <a:off x="7972425" y="1276350"/>
          <a:ext cx="0" cy="42862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 do total</a:t>
          </a:r>
        </a:p>
      </xdr:txBody>
    </xdr:sp>
    <xdr:clientData fLocksWithSheet="0"/>
  </xdr:twoCellAnchor>
  <xdr:twoCellAnchor>
    <xdr:from>
      <xdr:col>10</xdr:col>
      <xdr:colOff>0</xdr:colOff>
      <xdr:row>5</xdr:row>
      <xdr:rowOff>19050</xdr:rowOff>
    </xdr:from>
    <xdr:to>
      <xdr:col>10</xdr:col>
      <xdr:colOff>0</xdr:colOff>
      <xdr:row>7</xdr:row>
      <xdr:rowOff>219075</xdr:rowOff>
    </xdr:to>
    <xdr:sp fLocksText="0">
      <xdr:nvSpPr>
        <xdr:cNvPr id="5" name="TextBox 5"/>
        <xdr:cNvSpPr txBox="1">
          <a:spLocks noChangeArrowheads="1"/>
        </xdr:cNvSpPr>
      </xdr:nvSpPr>
      <xdr:spPr>
        <a:xfrm>
          <a:off x="8153400" y="1019175"/>
          <a:ext cx="0" cy="6858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TEMPO MÉDIO
DE
CONCESSÃO
(EM DIAS)</a:t>
          </a:r>
        </a:p>
      </xdr:txBody>
    </xdr:sp>
    <xdr:clientData fLocksWithSheet="0"/>
  </xdr:twoCellAnchor>
  <xdr:twoCellAnchor>
    <xdr:from>
      <xdr:col>10</xdr:col>
      <xdr:colOff>0</xdr:colOff>
      <xdr:row>6</xdr:row>
      <xdr:rowOff>95250</xdr:rowOff>
    </xdr:from>
    <xdr:to>
      <xdr:col>10</xdr:col>
      <xdr:colOff>0</xdr:colOff>
      <xdr:row>7</xdr:row>
      <xdr:rowOff>219075</xdr:rowOff>
    </xdr:to>
    <xdr:sp>
      <xdr:nvSpPr>
        <xdr:cNvPr id="6" name="TextBox 6"/>
        <xdr:cNvSpPr txBox="1">
          <a:spLocks noChangeArrowheads="1"/>
        </xdr:cNvSpPr>
      </xdr:nvSpPr>
      <xdr:spPr>
        <a:xfrm>
          <a:off x="8153400" y="1362075"/>
          <a:ext cx="0" cy="3429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xdr:twoCellAnchor>
  <xdr:twoCellAnchor>
    <xdr:from>
      <xdr:col>1</xdr:col>
      <xdr:colOff>0</xdr:colOff>
      <xdr:row>43</xdr:row>
      <xdr:rowOff>0</xdr:rowOff>
    </xdr:from>
    <xdr:to>
      <xdr:col>1</xdr:col>
      <xdr:colOff>19050</xdr:colOff>
      <xdr:row>43</xdr:row>
      <xdr:rowOff>0</xdr:rowOff>
    </xdr:to>
    <xdr:sp>
      <xdr:nvSpPr>
        <xdr:cNvPr id="7" name="Rectangle 7"/>
        <xdr:cNvSpPr>
          <a:spLocks/>
        </xdr:cNvSpPr>
      </xdr:nvSpPr>
      <xdr:spPr>
        <a:xfrm>
          <a:off x="114300" y="10296525"/>
          <a:ext cx="19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447675</xdr:colOff>
      <xdr:row>0</xdr:row>
      <xdr:rowOff>142875</xdr:rowOff>
    </xdr:from>
    <xdr:to>
      <xdr:col>1</xdr:col>
      <xdr:colOff>666750</xdr:colOff>
      <xdr:row>1</xdr:row>
      <xdr:rowOff>200025</xdr:rowOff>
    </xdr:to>
    <xdr:pic>
      <xdr:nvPicPr>
        <xdr:cNvPr id="8" name="Picture 10">
          <a:hlinkClick r:id="rId3"/>
        </xdr:cNvPr>
        <xdr:cNvPicPr preferRelativeResize="1">
          <a:picLocks noChangeAspect="1"/>
        </xdr:cNvPicPr>
      </xdr:nvPicPr>
      <xdr:blipFill>
        <a:blip r:embed="rId1"/>
        <a:stretch>
          <a:fillRect/>
        </a:stretch>
      </xdr:blipFill>
      <xdr:spPr>
        <a:xfrm>
          <a:off x="561975" y="142875"/>
          <a:ext cx="219075" cy="219075"/>
        </a:xfrm>
        <a:prstGeom prst="rect">
          <a:avLst/>
        </a:prstGeom>
        <a:noFill/>
        <a:ln w="9525" cmpd="sng">
          <a:noFill/>
        </a:ln>
      </xdr:spPr>
    </xdr:pic>
    <xdr:clientData/>
  </xdr:twoCellAnchor>
  <xdr:twoCellAnchor editAs="oneCell">
    <xdr:from>
      <xdr:col>1</xdr:col>
      <xdr:colOff>209550</xdr:colOff>
      <xdr:row>0</xdr:row>
      <xdr:rowOff>142875</xdr:rowOff>
    </xdr:from>
    <xdr:to>
      <xdr:col>1</xdr:col>
      <xdr:colOff>428625</xdr:colOff>
      <xdr:row>1</xdr:row>
      <xdr:rowOff>200025</xdr:rowOff>
    </xdr:to>
    <xdr:pic>
      <xdr:nvPicPr>
        <xdr:cNvPr id="9" name="Picture 11">
          <a:hlinkClick r:id="rId6"/>
        </xdr:cNvPr>
        <xdr:cNvPicPr preferRelativeResize="1">
          <a:picLocks noChangeAspect="1"/>
        </xdr:cNvPicPr>
      </xdr:nvPicPr>
      <xdr:blipFill>
        <a:blip r:embed="rId4"/>
        <a:stretch>
          <a:fillRect/>
        </a:stretch>
      </xdr:blipFill>
      <xdr:spPr>
        <a:xfrm>
          <a:off x="323850" y="142875"/>
          <a:ext cx="219075" cy="219075"/>
        </a:xfrm>
        <a:prstGeom prst="rect">
          <a:avLst/>
        </a:prstGeom>
        <a:noFill/>
        <a:ln w="9525" cmpd="sng">
          <a:noFill/>
        </a:ln>
      </xdr:spPr>
    </xdr:pic>
    <xdr:clientData/>
  </xdr:twoCellAnchor>
  <xdr:twoCellAnchor editAs="oneCell">
    <xdr:from>
      <xdr:col>2</xdr:col>
      <xdr:colOff>438150</xdr:colOff>
      <xdr:row>0</xdr:row>
      <xdr:rowOff>142875</xdr:rowOff>
    </xdr:from>
    <xdr:to>
      <xdr:col>2</xdr:col>
      <xdr:colOff>590550</xdr:colOff>
      <xdr:row>1</xdr:row>
      <xdr:rowOff>142875</xdr:rowOff>
    </xdr:to>
    <xdr:pic>
      <xdr:nvPicPr>
        <xdr:cNvPr id="10" name="Picture 12">
          <a:hlinkClick r:id="rId9"/>
        </xdr:cNvPr>
        <xdr:cNvPicPr preferRelativeResize="1">
          <a:picLocks noChangeAspect="1"/>
        </xdr:cNvPicPr>
      </xdr:nvPicPr>
      <xdr:blipFill>
        <a:blip r:embed="rId7"/>
        <a:stretch>
          <a:fillRect/>
        </a:stretch>
      </xdr:blipFill>
      <xdr:spPr>
        <a:xfrm>
          <a:off x="2114550" y="142875"/>
          <a:ext cx="152400" cy="161925"/>
        </a:xfrm>
        <a:prstGeom prst="rect">
          <a:avLst/>
        </a:prstGeom>
        <a:solidFill>
          <a:srgbClr val="3366FF"/>
        </a:solidFill>
        <a:ln w="9525" cmpd="sng">
          <a:solidFill>
            <a:srgbClr val="0000FF"/>
          </a:solidFill>
          <a:headEnd type="none"/>
          <a:tailEnd type="none"/>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9</xdr:col>
      <xdr:colOff>0</xdr:colOff>
      <xdr:row>4</xdr:row>
      <xdr:rowOff>9525</xdr:rowOff>
    </xdr:to>
    <xdr:sp>
      <xdr:nvSpPr>
        <xdr:cNvPr id="1" name="Rectangle 1"/>
        <xdr:cNvSpPr>
          <a:spLocks/>
        </xdr:cNvSpPr>
      </xdr:nvSpPr>
      <xdr:spPr>
        <a:xfrm>
          <a:off x="114300" y="552450"/>
          <a:ext cx="8610600" cy="2952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6</xdr:row>
      <xdr:rowOff>19050</xdr:rowOff>
    </xdr:from>
    <xdr:to>
      <xdr:col>9</xdr:col>
      <xdr:colOff>0</xdr:colOff>
      <xdr:row>8</xdr:row>
      <xdr:rowOff>0</xdr:rowOff>
    </xdr:to>
    <xdr:sp fLocksText="0">
      <xdr:nvSpPr>
        <xdr:cNvPr id="2" name="TextBox 2"/>
        <xdr:cNvSpPr txBox="1">
          <a:spLocks noChangeArrowheads="1"/>
        </xdr:cNvSpPr>
      </xdr:nvSpPr>
      <xdr:spPr>
        <a:xfrm>
          <a:off x="8724900" y="1276350"/>
          <a:ext cx="0" cy="4191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9</xdr:col>
      <xdr:colOff>0</xdr:colOff>
      <xdr:row>6</xdr:row>
      <xdr:rowOff>9525</xdr:rowOff>
    </xdr:from>
    <xdr:to>
      <xdr:col>9</xdr:col>
      <xdr:colOff>0</xdr:colOff>
      <xdr:row>8</xdr:row>
      <xdr:rowOff>19050</xdr:rowOff>
    </xdr:to>
    <xdr:sp fLocksText="0">
      <xdr:nvSpPr>
        <xdr:cNvPr id="3" name="TextBox 3"/>
        <xdr:cNvSpPr txBox="1">
          <a:spLocks noChangeArrowheads="1"/>
        </xdr:cNvSpPr>
      </xdr:nvSpPr>
      <xdr:spPr>
        <a:xfrm>
          <a:off x="8724900" y="1266825"/>
          <a:ext cx="0" cy="4476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Variação em relação mês anterior (%)</a:t>
          </a:r>
        </a:p>
      </xdr:txBody>
    </xdr:sp>
    <xdr:clientData fLocksWithSheet="0"/>
  </xdr:twoCellAnchor>
  <xdr:twoCellAnchor>
    <xdr:from>
      <xdr:col>9</xdr:col>
      <xdr:colOff>0</xdr:colOff>
      <xdr:row>6</xdr:row>
      <xdr:rowOff>9525</xdr:rowOff>
    </xdr:from>
    <xdr:to>
      <xdr:col>9</xdr:col>
      <xdr:colOff>0</xdr:colOff>
      <xdr:row>8</xdr:row>
      <xdr:rowOff>0</xdr:rowOff>
    </xdr:to>
    <xdr:sp fLocksText="0">
      <xdr:nvSpPr>
        <xdr:cNvPr id="4" name="TextBox 4"/>
        <xdr:cNvSpPr txBox="1">
          <a:spLocks noChangeArrowheads="1"/>
        </xdr:cNvSpPr>
      </xdr:nvSpPr>
      <xdr:spPr>
        <a:xfrm>
          <a:off x="8724900" y="1266825"/>
          <a:ext cx="0" cy="42862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 do total</a:t>
          </a:r>
        </a:p>
      </xdr:txBody>
    </xdr:sp>
    <xdr:clientData fLocksWithSheet="0"/>
  </xdr:twoCellAnchor>
  <xdr:twoCellAnchor>
    <xdr:from>
      <xdr:col>10</xdr:col>
      <xdr:colOff>0</xdr:colOff>
      <xdr:row>5</xdr:row>
      <xdr:rowOff>19050</xdr:rowOff>
    </xdr:from>
    <xdr:to>
      <xdr:col>10</xdr:col>
      <xdr:colOff>0</xdr:colOff>
      <xdr:row>7</xdr:row>
      <xdr:rowOff>219075</xdr:rowOff>
    </xdr:to>
    <xdr:sp fLocksText="0">
      <xdr:nvSpPr>
        <xdr:cNvPr id="5" name="TextBox 5"/>
        <xdr:cNvSpPr txBox="1">
          <a:spLocks noChangeArrowheads="1"/>
        </xdr:cNvSpPr>
      </xdr:nvSpPr>
      <xdr:spPr>
        <a:xfrm>
          <a:off x="8905875" y="1009650"/>
          <a:ext cx="0" cy="6858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TEMPO MÉDIO
DE
CONCESSÃO
(EM DIAS)</a:t>
          </a:r>
        </a:p>
      </xdr:txBody>
    </xdr:sp>
    <xdr:clientData fLocksWithSheet="0"/>
  </xdr:twoCellAnchor>
  <xdr:twoCellAnchor>
    <xdr:from>
      <xdr:col>10</xdr:col>
      <xdr:colOff>0</xdr:colOff>
      <xdr:row>6</xdr:row>
      <xdr:rowOff>95250</xdr:rowOff>
    </xdr:from>
    <xdr:to>
      <xdr:col>10</xdr:col>
      <xdr:colOff>0</xdr:colOff>
      <xdr:row>7</xdr:row>
      <xdr:rowOff>219075</xdr:rowOff>
    </xdr:to>
    <xdr:sp>
      <xdr:nvSpPr>
        <xdr:cNvPr id="6" name="TextBox 6"/>
        <xdr:cNvSpPr txBox="1">
          <a:spLocks noChangeArrowheads="1"/>
        </xdr:cNvSpPr>
      </xdr:nvSpPr>
      <xdr:spPr>
        <a:xfrm>
          <a:off x="8905875" y="1352550"/>
          <a:ext cx="0" cy="3429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xdr:twoCellAnchor>
  <xdr:twoCellAnchor>
    <xdr:from>
      <xdr:col>1</xdr:col>
      <xdr:colOff>0</xdr:colOff>
      <xdr:row>41</xdr:row>
      <xdr:rowOff>0</xdr:rowOff>
    </xdr:from>
    <xdr:to>
      <xdr:col>1</xdr:col>
      <xdr:colOff>0</xdr:colOff>
      <xdr:row>41</xdr:row>
      <xdr:rowOff>0</xdr:rowOff>
    </xdr:to>
    <xdr:sp>
      <xdr:nvSpPr>
        <xdr:cNvPr id="7" name="Rectangle 7"/>
        <xdr:cNvSpPr>
          <a:spLocks/>
        </xdr:cNvSpPr>
      </xdr:nvSpPr>
      <xdr:spPr>
        <a:xfrm>
          <a:off x="114300" y="975360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219075</xdr:colOff>
      <xdr:row>0</xdr:row>
      <xdr:rowOff>123825</xdr:rowOff>
    </xdr:from>
    <xdr:to>
      <xdr:col>1</xdr:col>
      <xdr:colOff>428625</xdr:colOff>
      <xdr:row>1</xdr:row>
      <xdr:rowOff>171450</xdr:rowOff>
    </xdr:to>
    <xdr:pic>
      <xdr:nvPicPr>
        <xdr:cNvPr id="8" name="Picture 8">
          <a:hlinkClick r:id="rId3"/>
        </xdr:cNvPr>
        <xdr:cNvPicPr preferRelativeResize="1">
          <a:picLocks noChangeAspect="1"/>
        </xdr:cNvPicPr>
      </xdr:nvPicPr>
      <xdr:blipFill>
        <a:blip r:embed="rId1"/>
        <a:stretch>
          <a:fillRect/>
        </a:stretch>
      </xdr:blipFill>
      <xdr:spPr>
        <a:xfrm>
          <a:off x="333375" y="123825"/>
          <a:ext cx="209550" cy="209550"/>
        </a:xfrm>
        <a:prstGeom prst="rect">
          <a:avLst/>
        </a:prstGeom>
        <a:noFill/>
        <a:ln w="9525" cmpd="sng">
          <a:noFill/>
        </a:ln>
      </xdr:spPr>
    </xdr:pic>
    <xdr:clientData/>
  </xdr:twoCellAnchor>
  <xdr:twoCellAnchor editAs="oneCell">
    <xdr:from>
      <xdr:col>1</xdr:col>
      <xdr:colOff>0</xdr:colOff>
      <xdr:row>0</xdr:row>
      <xdr:rowOff>123825</xdr:rowOff>
    </xdr:from>
    <xdr:to>
      <xdr:col>1</xdr:col>
      <xdr:colOff>228600</xdr:colOff>
      <xdr:row>1</xdr:row>
      <xdr:rowOff>171450</xdr:rowOff>
    </xdr:to>
    <xdr:pic>
      <xdr:nvPicPr>
        <xdr:cNvPr id="9" name="Picture 9">
          <a:hlinkClick r:id="rId6"/>
        </xdr:cNvPr>
        <xdr:cNvPicPr preferRelativeResize="1">
          <a:picLocks noChangeAspect="1"/>
        </xdr:cNvPicPr>
      </xdr:nvPicPr>
      <xdr:blipFill>
        <a:blip r:embed="rId4"/>
        <a:stretch>
          <a:fillRect/>
        </a:stretch>
      </xdr:blipFill>
      <xdr:spPr>
        <a:xfrm>
          <a:off x="114300" y="123825"/>
          <a:ext cx="228600" cy="209550"/>
        </a:xfrm>
        <a:prstGeom prst="rect">
          <a:avLst/>
        </a:prstGeom>
        <a:noFill/>
        <a:ln w="9525" cmpd="sng">
          <a:noFill/>
        </a:ln>
      </xdr:spPr>
    </xdr:pic>
    <xdr:clientData/>
  </xdr:twoCellAnchor>
  <xdr:twoCellAnchor editAs="oneCell">
    <xdr:from>
      <xdr:col>1</xdr:col>
      <xdr:colOff>542925</xdr:colOff>
      <xdr:row>1</xdr:row>
      <xdr:rowOff>0</xdr:rowOff>
    </xdr:from>
    <xdr:to>
      <xdr:col>1</xdr:col>
      <xdr:colOff>676275</xdr:colOff>
      <xdr:row>1</xdr:row>
      <xdr:rowOff>152400</xdr:rowOff>
    </xdr:to>
    <xdr:pic>
      <xdr:nvPicPr>
        <xdr:cNvPr id="10" name="Picture 10">
          <a:hlinkClick r:id="rId9"/>
        </xdr:cNvPr>
        <xdr:cNvPicPr preferRelativeResize="1">
          <a:picLocks noChangeAspect="1"/>
        </xdr:cNvPicPr>
      </xdr:nvPicPr>
      <xdr:blipFill>
        <a:blip r:embed="rId7"/>
        <a:stretch>
          <a:fillRect/>
        </a:stretch>
      </xdr:blipFill>
      <xdr:spPr>
        <a:xfrm>
          <a:off x="657225" y="161925"/>
          <a:ext cx="133350" cy="152400"/>
        </a:xfrm>
        <a:prstGeom prst="rect">
          <a:avLst/>
        </a:prstGeom>
        <a:solidFill>
          <a:srgbClr val="3366FF"/>
        </a:solidFill>
        <a:ln w="9525" cmpd="sng">
          <a:solidFill>
            <a:srgbClr val="0000FF"/>
          </a:solidFill>
          <a:headEnd type="none"/>
          <a:tailEnd type="none"/>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6</xdr:row>
      <xdr:rowOff>19050</xdr:rowOff>
    </xdr:from>
    <xdr:to>
      <xdr:col>9</xdr:col>
      <xdr:colOff>0</xdr:colOff>
      <xdr:row>8</xdr:row>
      <xdr:rowOff>0</xdr:rowOff>
    </xdr:to>
    <xdr:sp fLocksText="0">
      <xdr:nvSpPr>
        <xdr:cNvPr id="1" name="TextBox 2"/>
        <xdr:cNvSpPr txBox="1">
          <a:spLocks noChangeArrowheads="1"/>
        </xdr:cNvSpPr>
      </xdr:nvSpPr>
      <xdr:spPr>
        <a:xfrm>
          <a:off x="6238875" y="1200150"/>
          <a:ext cx="0" cy="40005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9</xdr:col>
      <xdr:colOff>0</xdr:colOff>
      <xdr:row>6</xdr:row>
      <xdr:rowOff>9525</xdr:rowOff>
    </xdr:from>
    <xdr:to>
      <xdr:col>9</xdr:col>
      <xdr:colOff>0</xdr:colOff>
      <xdr:row>8</xdr:row>
      <xdr:rowOff>19050</xdr:rowOff>
    </xdr:to>
    <xdr:sp fLocksText="0">
      <xdr:nvSpPr>
        <xdr:cNvPr id="2" name="TextBox 3"/>
        <xdr:cNvSpPr txBox="1">
          <a:spLocks noChangeArrowheads="1"/>
        </xdr:cNvSpPr>
      </xdr:nvSpPr>
      <xdr:spPr>
        <a:xfrm>
          <a:off x="6238875" y="1190625"/>
          <a:ext cx="0" cy="42862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Variação em relação mês anterior (%)</a:t>
          </a:r>
        </a:p>
      </xdr:txBody>
    </xdr:sp>
    <xdr:clientData fLocksWithSheet="0"/>
  </xdr:twoCellAnchor>
  <xdr:twoCellAnchor>
    <xdr:from>
      <xdr:col>9</xdr:col>
      <xdr:colOff>0</xdr:colOff>
      <xdr:row>6</xdr:row>
      <xdr:rowOff>9525</xdr:rowOff>
    </xdr:from>
    <xdr:to>
      <xdr:col>9</xdr:col>
      <xdr:colOff>0</xdr:colOff>
      <xdr:row>8</xdr:row>
      <xdr:rowOff>0</xdr:rowOff>
    </xdr:to>
    <xdr:sp fLocksText="0">
      <xdr:nvSpPr>
        <xdr:cNvPr id="3" name="TextBox 4"/>
        <xdr:cNvSpPr txBox="1">
          <a:spLocks noChangeArrowheads="1"/>
        </xdr:cNvSpPr>
      </xdr:nvSpPr>
      <xdr:spPr>
        <a:xfrm>
          <a:off x="6238875" y="1190625"/>
          <a:ext cx="0" cy="4095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 do total</a:t>
          </a:r>
        </a:p>
      </xdr:txBody>
    </xdr:sp>
    <xdr:clientData fLocksWithSheet="0"/>
  </xdr:twoCellAnchor>
  <xdr:twoCellAnchor>
    <xdr:from>
      <xdr:col>1</xdr:col>
      <xdr:colOff>0</xdr:colOff>
      <xdr:row>45</xdr:row>
      <xdr:rowOff>0</xdr:rowOff>
    </xdr:from>
    <xdr:to>
      <xdr:col>1</xdr:col>
      <xdr:colOff>19050</xdr:colOff>
      <xdr:row>45</xdr:row>
      <xdr:rowOff>0</xdr:rowOff>
    </xdr:to>
    <xdr:sp>
      <xdr:nvSpPr>
        <xdr:cNvPr id="4" name="Rectangle 5"/>
        <xdr:cNvSpPr>
          <a:spLocks/>
        </xdr:cNvSpPr>
      </xdr:nvSpPr>
      <xdr:spPr>
        <a:xfrm>
          <a:off x="114300" y="9020175"/>
          <a:ext cx="19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371475</xdr:colOff>
      <xdr:row>1</xdr:row>
      <xdr:rowOff>28575</xdr:rowOff>
    </xdr:from>
    <xdr:to>
      <xdr:col>1</xdr:col>
      <xdr:colOff>581025</xdr:colOff>
      <xdr:row>1</xdr:row>
      <xdr:rowOff>238125</xdr:rowOff>
    </xdr:to>
    <xdr:pic>
      <xdr:nvPicPr>
        <xdr:cNvPr id="5" name="Picture 12">
          <a:hlinkClick r:id="rId3"/>
        </xdr:cNvPr>
        <xdr:cNvPicPr preferRelativeResize="1">
          <a:picLocks noChangeAspect="1"/>
        </xdr:cNvPicPr>
      </xdr:nvPicPr>
      <xdr:blipFill>
        <a:blip r:embed="rId1"/>
        <a:stretch>
          <a:fillRect/>
        </a:stretch>
      </xdr:blipFill>
      <xdr:spPr>
        <a:xfrm>
          <a:off x="485775" y="190500"/>
          <a:ext cx="209550" cy="209550"/>
        </a:xfrm>
        <a:prstGeom prst="rect">
          <a:avLst/>
        </a:prstGeom>
        <a:noFill/>
        <a:ln w="9525" cmpd="sng">
          <a:noFill/>
        </a:ln>
      </xdr:spPr>
    </xdr:pic>
    <xdr:clientData/>
  </xdr:twoCellAnchor>
  <xdr:twoCellAnchor editAs="oneCell">
    <xdr:from>
      <xdr:col>1</xdr:col>
      <xdr:colOff>142875</xdr:colOff>
      <xdr:row>1</xdr:row>
      <xdr:rowOff>28575</xdr:rowOff>
    </xdr:from>
    <xdr:to>
      <xdr:col>1</xdr:col>
      <xdr:colOff>361950</xdr:colOff>
      <xdr:row>1</xdr:row>
      <xdr:rowOff>238125</xdr:rowOff>
    </xdr:to>
    <xdr:pic>
      <xdr:nvPicPr>
        <xdr:cNvPr id="6" name="Picture 13">
          <a:hlinkClick r:id="rId6"/>
        </xdr:cNvPr>
        <xdr:cNvPicPr preferRelativeResize="1">
          <a:picLocks noChangeAspect="1"/>
        </xdr:cNvPicPr>
      </xdr:nvPicPr>
      <xdr:blipFill>
        <a:blip r:embed="rId4"/>
        <a:stretch>
          <a:fillRect/>
        </a:stretch>
      </xdr:blipFill>
      <xdr:spPr>
        <a:xfrm>
          <a:off x="257175" y="190500"/>
          <a:ext cx="219075" cy="209550"/>
        </a:xfrm>
        <a:prstGeom prst="rect">
          <a:avLst/>
        </a:prstGeom>
        <a:noFill/>
        <a:ln w="9525" cmpd="sng">
          <a:noFill/>
        </a:ln>
      </xdr:spPr>
    </xdr:pic>
    <xdr:clientData/>
  </xdr:twoCellAnchor>
  <xdr:twoCellAnchor editAs="oneCell">
    <xdr:from>
      <xdr:col>3</xdr:col>
      <xdr:colOff>85725</xdr:colOff>
      <xdr:row>1</xdr:row>
      <xdr:rowOff>19050</xdr:rowOff>
    </xdr:from>
    <xdr:to>
      <xdr:col>5</xdr:col>
      <xdr:colOff>38100</xdr:colOff>
      <xdr:row>1</xdr:row>
      <xdr:rowOff>171450</xdr:rowOff>
    </xdr:to>
    <xdr:pic>
      <xdr:nvPicPr>
        <xdr:cNvPr id="7" name="Picture 14">
          <a:hlinkClick r:id="rId9"/>
        </xdr:cNvPr>
        <xdr:cNvPicPr preferRelativeResize="1">
          <a:picLocks noChangeAspect="1"/>
        </xdr:cNvPicPr>
      </xdr:nvPicPr>
      <xdr:blipFill>
        <a:blip r:embed="rId7"/>
        <a:stretch>
          <a:fillRect/>
        </a:stretch>
      </xdr:blipFill>
      <xdr:spPr>
        <a:xfrm>
          <a:off x="2076450" y="180975"/>
          <a:ext cx="152400" cy="152400"/>
        </a:xfrm>
        <a:prstGeom prst="rect">
          <a:avLst/>
        </a:prstGeom>
        <a:solidFill>
          <a:srgbClr val="3366FF"/>
        </a:solidFill>
        <a:ln w="9525" cmpd="sng">
          <a:solidFill>
            <a:srgbClr val="0000FF"/>
          </a:solidFill>
          <a:headEnd type="none"/>
          <a:tailEnd type="none"/>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8</xdr:col>
      <xdr:colOff>0</xdr:colOff>
      <xdr:row>4</xdr:row>
      <xdr:rowOff>9525</xdr:rowOff>
    </xdr:to>
    <xdr:sp>
      <xdr:nvSpPr>
        <xdr:cNvPr id="1" name="Rectangle 1"/>
        <xdr:cNvSpPr>
          <a:spLocks/>
        </xdr:cNvSpPr>
      </xdr:nvSpPr>
      <xdr:spPr>
        <a:xfrm>
          <a:off x="114300" y="552450"/>
          <a:ext cx="6543675"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190500</xdr:colOff>
      <xdr:row>1</xdr:row>
      <xdr:rowOff>9525</xdr:rowOff>
    </xdr:from>
    <xdr:to>
      <xdr:col>1</xdr:col>
      <xdr:colOff>419100</xdr:colOff>
      <xdr:row>1</xdr:row>
      <xdr:rowOff>228600</xdr:rowOff>
    </xdr:to>
    <xdr:pic>
      <xdr:nvPicPr>
        <xdr:cNvPr id="2" name="Picture 10">
          <a:hlinkClick r:id="rId3"/>
        </xdr:cNvPr>
        <xdr:cNvPicPr preferRelativeResize="1">
          <a:picLocks noChangeAspect="1"/>
        </xdr:cNvPicPr>
      </xdr:nvPicPr>
      <xdr:blipFill>
        <a:blip r:embed="rId1"/>
        <a:stretch>
          <a:fillRect/>
        </a:stretch>
      </xdr:blipFill>
      <xdr:spPr>
        <a:xfrm>
          <a:off x="304800" y="171450"/>
          <a:ext cx="228600" cy="219075"/>
        </a:xfrm>
        <a:prstGeom prst="rect">
          <a:avLst/>
        </a:prstGeom>
        <a:noFill/>
        <a:ln w="9525" cmpd="sng">
          <a:noFill/>
        </a:ln>
      </xdr:spPr>
    </xdr:pic>
    <xdr:clientData/>
  </xdr:twoCellAnchor>
  <xdr:twoCellAnchor editAs="oneCell">
    <xdr:from>
      <xdr:col>1</xdr:col>
      <xdr:colOff>38100</xdr:colOff>
      <xdr:row>1</xdr:row>
      <xdr:rowOff>28575</xdr:rowOff>
    </xdr:from>
    <xdr:to>
      <xdr:col>1</xdr:col>
      <xdr:colOff>266700</xdr:colOff>
      <xdr:row>2</xdr:row>
      <xdr:rowOff>19050</xdr:rowOff>
    </xdr:to>
    <xdr:pic>
      <xdr:nvPicPr>
        <xdr:cNvPr id="3" name="Picture 11">
          <a:hlinkClick r:id="rId6"/>
        </xdr:cNvPr>
        <xdr:cNvPicPr preferRelativeResize="1">
          <a:picLocks noChangeAspect="1"/>
        </xdr:cNvPicPr>
      </xdr:nvPicPr>
      <xdr:blipFill>
        <a:blip r:embed="rId4"/>
        <a:stretch>
          <a:fillRect/>
        </a:stretch>
      </xdr:blipFill>
      <xdr:spPr>
        <a:xfrm>
          <a:off x="152400" y="190500"/>
          <a:ext cx="228600" cy="219075"/>
        </a:xfrm>
        <a:prstGeom prst="rect">
          <a:avLst/>
        </a:prstGeom>
        <a:noFill/>
        <a:ln w="9525" cmpd="sng">
          <a:noFill/>
        </a:ln>
      </xdr:spPr>
    </xdr:pic>
    <xdr:clientData/>
  </xdr:twoCellAnchor>
  <xdr:twoCellAnchor editAs="oneCell">
    <xdr:from>
      <xdr:col>1</xdr:col>
      <xdr:colOff>523875</xdr:colOff>
      <xdr:row>1</xdr:row>
      <xdr:rowOff>38100</xdr:rowOff>
    </xdr:from>
    <xdr:to>
      <xdr:col>1</xdr:col>
      <xdr:colOff>666750</xdr:colOff>
      <xdr:row>1</xdr:row>
      <xdr:rowOff>200025</xdr:rowOff>
    </xdr:to>
    <xdr:pic>
      <xdr:nvPicPr>
        <xdr:cNvPr id="4" name="Picture 12">
          <a:hlinkClick r:id="rId9"/>
        </xdr:cNvPr>
        <xdr:cNvPicPr preferRelativeResize="1">
          <a:picLocks noChangeAspect="1"/>
        </xdr:cNvPicPr>
      </xdr:nvPicPr>
      <xdr:blipFill>
        <a:blip r:embed="rId7"/>
        <a:stretch>
          <a:fillRect/>
        </a:stretch>
      </xdr:blipFill>
      <xdr:spPr>
        <a:xfrm>
          <a:off x="638175" y="200025"/>
          <a:ext cx="142875" cy="161925"/>
        </a:xfrm>
        <a:prstGeom prst="rect">
          <a:avLst/>
        </a:prstGeom>
        <a:solidFill>
          <a:srgbClr val="3366FF"/>
        </a:solidFill>
        <a:ln w="9525" cmpd="sng">
          <a:solidFill>
            <a:srgbClr val="0000FF"/>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381000</xdr:colOff>
      <xdr:row>0</xdr:row>
      <xdr:rowOff>123825</xdr:rowOff>
    </xdr:from>
    <xdr:to>
      <xdr:col>0</xdr:col>
      <xdr:colOff>523875</xdr:colOff>
      <xdr:row>0</xdr:row>
      <xdr:rowOff>266700</xdr:rowOff>
    </xdr:to>
    <xdr:pic>
      <xdr:nvPicPr>
        <xdr:cNvPr id="1" name="Picture 5">
          <a:hlinkClick r:id="rId3"/>
        </xdr:cNvPr>
        <xdr:cNvPicPr preferRelativeResize="1">
          <a:picLocks noChangeAspect="1"/>
        </xdr:cNvPicPr>
      </xdr:nvPicPr>
      <xdr:blipFill>
        <a:blip r:embed="rId1"/>
        <a:stretch>
          <a:fillRect/>
        </a:stretch>
      </xdr:blipFill>
      <xdr:spPr>
        <a:xfrm>
          <a:off x="381000" y="123825"/>
          <a:ext cx="142875" cy="142875"/>
        </a:xfrm>
        <a:prstGeom prst="rect">
          <a:avLst/>
        </a:prstGeom>
        <a:solidFill>
          <a:srgbClr val="3366FF"/>
        </a:solidFill>
        <a:ln w="9525" cmpd="sng">
          <a:solidFill>
            <a:srgbClr val="0000FF"/>
          </a:solidFill>
          <a:headEnd type="none"/>
          <a:tailEnd type="none"/>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304800</xdr:colOff>
      <xdr:row>1</xdr:row>
      <xdr:rowOff>0</xdr:rowOff>
    </xdr:from>
    <xdr:to>
      <xdr:col>1</xdr:col>
      <xdr:colOff>523875</xdr:colOff>
      <xdr:row>1</xdr:row>
      <xdr:rowOff>209550</xdr:rowOff>
    </xdr:to>
    <xdr:pic>
      <xdr:nvPicPr>
        <xdr:cNvPr id="1" name="Picture 6">
          <a:hlinkClick r:id="rId3"/>
        </xdr:cNvPr>
        <xdr:cNvPicPr preferRelativeResize="1">
          <a:picLocks noChangeAspect="1"/>
        </xdr:cNvPicPr>
      </xdr:nvPicPr>
      <xdr:blipFill>
        <a:blip r:embed="rId1"/>
        <a:stretch>
          <a:fillRect/>
        </a:stretch>
      </xdr:blipFill>
      <xdr:spPr>
        <a:xfrm>
          <a:off x="485775" y="161925"/>
          <a:ext cx="219075" cy="209550"/>
        </a:xfrm>
        <a:prstGeom prst="rect">
          <a:avLst/>
        </a:prstGeom>
        <a:noFill/>
        <a:ln w="9525" cmpd="sng">
          <a:noFill/>
        </a:ln>
      </xdr:spPr>
    </xdr:pic>
    <xdr:clientData/>
  </xdr:twoCellAnchor>
  <xdr:twoCellAnchor editAs="oneCell">
    <xdr:from>
      <xdr:col>1</xdr:col>
      <xdr:colOff>95250</xdr:colOff>
      <xdr:row>1</xdr:row>
      <xdr:rowOff>0</xdr:rowOff>
    </xdr:from>
    <xdr:to>
      <xdr:col>1</xdr:col>
      <xdr:colOff>314325</xdr:colOff>
      <xdr:row>1</xdr:row>
      <xdr:rowOff>209550</xdr:rowOff>
    </xdr:to>
    <xdr:pic>
      <xdr:nvPicPr>
        <xdr:cNvPr id="2" name="Picture 7">
          <a:hlinkClick r:id="rId6"/>
        </xdr:cNvPr>
        <xdr:cNvPicPr preferRelativeResize="1">
          <a:picLocks noChangeAspect="1"/>
        </xdr:cNvPicPr>
      </xdr:nvPicPr>
      <xdr:blipFill>
        <a:blip r:embed="rId4"/>
        <a:stretch>
          <a:fillRect/>
        </a:stretch>
      </xdr:blipFill>
      <xdr:spPr>
        <a:xfrm>
          <a:off x="276225" y="161925"/>
          <a:ext cx="219075" cy="209550"/>
        </a:xfrm>
        <a:prstGeom prst="rect">
          <a:avLst/>
        </a:prstGeom>
        <a:noFill/>
        <a:ln w="9525" cmpd="sng">
          <a:noFill/>
        </a:ln>
      </xdr:spPr>
    </xdr:pic>
    <xdr:clientData/>
  </xdr:twoCellAnchor>
  <xdr:twoCellAnchor editAs="oneCell">
    <xdr:from>
      <xdr:col>2</xdr:col>
      <xdr:colOff>142875</xdr:colOff>
      <xdr:row>1</xdr:row>
      <xdr:rowOff>0</xdr:rowOff>
    </xdr:from>
    <xdr:to>
      <xdr:col>3</xdr:col>
      <xdr:colOff>142875</xdr:colOff>
      <xdr:row>1</xdr:row>
      <xdr:rowOff>161925</xdr:rowOff>
    </xdr:to>
    <xdr:pic>
      <xdr:nvPicPr>
        <xdr:cNvPr id="3" name="Picture 8">
          <a:hlinkClick r:id="rId9"/>
        </xdr:cNvPr>
        <xdr:cNvPicPr preferRelativeResize="1">
          <a:picLocks noChangeAspect="1"/>
        </xdr:cNvPicPr>
      </xdr:nvPicPr>
      <xdr:blipFill>
        <a:blip r:embed="rId7"/>
        <a:stretch>
          <a:fillRect/>
        </a:stretch>
      </xdr:blipFill>
      <xdr:spPr>
        <a:xfrm>
          <a:off x="2305050" y="161925"/>
          <a:ext cx="142875" cy="161925"/>
        </a:xfrm>
        <a:prstGeom prst="rect">
          <a:avLst/>
        </a:prstGeom>
        <a:solidFill>
          <a:srgbClr val="3366FF"/>
        </a:solidFill>
        <a:ln w="9525" cmpd="sng">
          <a:solidFill>
            <a:srgbClr val="0000FF"/>
          </a:solidFill>
          <a:headEnd type="none"/>
          <a:tailEnd type="none"/>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8</xdr:col>
      <xdr:colOff>0</xdr:colOff>
      <xdr:row>4</xdr:row>
      <xdr:rowOff>9525</xdr:rowOff>
    </xdr:to>
    <xdr:sp>
      <xdr:nvSpPr>
        <xdr:cNvPr id="1" name="Rectangle 1"/>
        <xdr:cNvSpPr>
          <a:spLocks/>
        </xdr:cNvSpPr>
      </xdr:nvSpPr>
      <xdr:spPr>
        <a:xfrm>
          <a:off x="114300" y="552450"/>
          <a:ext cx="6924675"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285750</xdr:colOff>
      <xdr:row>1</xdr:row>
      <xdr:rowOff>38100</xdr:rowOff>
    </xdr:from>
    <xdr:to>
      <xdr:col>1</xdr:col>
      <xdr:colOff>514350</xdr:colOff>
      <xdr:row>2</xdr:row>
      <xdr:rowOff>19050</xdr:rowOff>
    </xdr:to>
    <xdr:pic>
      <xdr:nvPicPr>
        <xdr:cNvPr id="2" name="Picture 3">
          <a:hlinkClick r:id="rId3"/>
        </xdr:cNvPr>
        <xdr:cNvPicPr preferRelativeResize="1">
          <a:picLocks noChangeAspect="1"/>
        </xdr:cNvPicPr>
      </xdr:nvPicPr>
      <xdr:blipFill>
        <a:blip r:embed="rId1"/>
        <a:stretch>
          <a:fillRect/>
        </a:stretch>
      </xdr:blipFill>
      <xdr:spPr>
        <a:xfrm>
          <a:off x="400050" y="200025"/>
          <a:ext cx="228600" cy="209550"/>
        </a:xfrm>
        <a:prstGeom prst="rect">
          <a:avLst/>
        </a:prstGeom>
        <a:noFill/>
        <a:ln w="9525" cmpd="sng">
          <a:noFill/>
        </a:ln>
      </xdr:spPr>
    </xdr:pic>
    <xdr:clientData/>
  </xdr:twoCellAnchor>
  <xdr:twoCellAnchor editAs="oneCell">
    <xdr:from>
      <xdr:col>1</xdr:col>
      <xdr:colOff>47625</xdr:colOff>
      <xdr:row>1</xdr:row>
      <xdr:rowOff>47625</xdr:rowOff>
    </xdr:from>
    <xdr:to>
      <xdr:col>1</xdr:col>
      <xdr:colOff>276225</xdr:colOff>
      <xdr:row>2</xdr:row>
      <xdr:rowOff>28575</xdr:rowOff>
    </xdr:to>
    <xdr:pic>
      <xdr:nvPicPr>
        <xdr:cNvPr id="3" name="Picture 4">
          <a:hlinkClick r:id="rId6"/>
        </xdr:cNvPr>
        <xdr:cNvPicPr preferRelativeResize="1">
          <a:picLocks noChangeAspect="1"/>
        </xdr:cNvPicPr>
      </xdr:nvPicPr>
      <xdr:blipFill>
        <a:blip r:embed="rId4"/>
        <a:stretch>
          <a:fillRect/>
        </a:stretch>
      </xdr:blipFill>
      <xdr:spPr>
        <a:xfrm>
          <a:off x="161925" y="209550"/>
          <a:ext cx="228600" cy="209550"/>
        </a:xfrm>
        <a:prstGeom prst="rect">
          <a:avLst/>
        </a:prstGeom>
        <a:noFill/>
        <a:ln w="9525" cmpd="sng">
          <a:noFill/>
        </a:ln>
      </xdr:spPr>
    </xdr:pic>
    <xdr:clientData/>
  </xdr:twoCellAnchor>
  <xdr:twoCellAnchor editAs="oneCell">
    <xdr:from>
      <xdr:col>1</xdr:col>
      <xdr:colOff>685800</xdr:colOff>
      <xdr:row>1</xdr:row>
      <xdr:rowOff>57150</xdr:rowOff>
    </xdr:from>
    <xdr:to>
      <xdr:col>1</xdr:col>
      <xdr:colOff>838200</xdr:colOff>
      <xdr:row>1</xdr:row>
      <xdr:rowOff>219075</xdr:rowOff>
    </xdr:to>
    <xdr:pic>
      <xdr:nvPicPr>
        <xdr:cNvPr id="4" name="Picture 5">
          <a:hlinkClick r:id="rId9"/>
        </xdr:cNvPr>
        <xdr:cNvPicPr preferRelativeResize="1">
          <a:picLocks noChangeAspect="1"/>
        </xdr:cNvPicPr>
      </xdr:nvPicPr>
      <xdr:blipFill>
        <a:blip r:embed="rId7"/>
        <a:stretch>
          <a:fillRect/>
        </a:stretch>
      </xdr:blipFill>
      <xdr:spPr>
        <a:xfrm>
          <a:off x="800100" y="219075"/>
          <a:ext cx="152400" cy="161925"/>
        </a:xfrm>
        <a:prstGeom prst="rect">
          <a:avLst/>
        </a:prstGeom>
        <a:solidFill>
          <a:srgbClr val="3366FF"/>
        </a:solidFill>
        <a:ln w="9525" cmpd="sng">
          <a:solidFill>
            <a:srgbClr val="0000FF"/>
          </a:solidFill>
          <a:headEnd type="none"/>
          <a:tailEnd type="none"/>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8</xdr:col>
      <xdr:colOff>0</xdr:colOff>
      <xdr:row>4</xdr:row>
      <xdr:rowOff>9525</xdr:rowOff>
    </xdr:to>
    <xdr:sp>
      <xdr:nvSpPr>
        <xdr:cNvPr id="1" name="Rectangle 1"/>
        <xdr:cNvSpPr>
          <a:spLocks/>
        </xdr:cNvSpPr>
      </xdr:nvSpPr>
      <xdr:spPr>
        <a:xfrm>
          <a:off x="114300" y="552450"/>
          <a:ext cx="7172325"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371475</xdr:colOff>
      <xdr:row>0</xdr:row>
      <xdr:rowOff>104775</xdr:rowOff>
    </xdr:from>
    <xdr:to>
      <xdr:col>1</xdr:col>
      <xdr:colOff>590550</xdr:colOff>
      <xdr:row>1</xdr:row>
      <xdr:rowOff>152400</xdr:rowOff>
    </xdr:to>
    <xdr:pic>
      <xdr:nvPicPr>
        <xdr:cNvPr id="2" name="Picture 13">
          <a:hlinkClick r:id="rId3"/>
        </xdr:cNvPr>
        <xdr:cNvPicPr preferRelativeResize="1">
          <a:picLocks noChangeAspect="1"/>
        </xdr:cNvPicPr>
      </xdr:nvPicPr>
      <xdr:blipFill>
        <a:blip r:embed="rId1"/>
        <a:stretch>
          <a:fillRect/>
        </a:stretch>
      </xdr:blipFill>
      <xdr:spPr>
        <a:xfrm>
          <a:off x="485775" y="104775"/>
          <a:ext cx="219075" cy="209550"/>
        </a:xfrm>
        <a:prstGeom prst="rect">
          <a:avLst/>
        </a:prstGeom>
        <a:noFill/>
        <a:ln w="9525" cmpd="sng">
          <a:noFill/>
        </a:ln>
      </xdr:spPr>
    </xdr:pic>
    <xdr:clientData/>
  </xdr:twoCellAnchor>
  <xdr:twoCellAnchor editAs="oneCell">
    <xdr:from>
      <xdr:col>1</xdr:col>
      <xdr:colOff>142875</xdr:colOff>
      <xdr:row>0</xdr:row>
      <xdr:rowOff>114300</xdr:rowOff>
    </xdr:from>
    <xdr:to>
      <xdr:col>1</xdr:col>
      <xdr:colOff>361950</xdr:colOff>
      <xdr:row>1</xdr:row>
      <xdr:rowOff>161925</xdr:rowOff>
    </xdr:to>
    <xdr:pic>
      <xdr:nvPicPr>
        <xdr:cNvPr id="3" name="Picture 14">
          <a:hlinkClick r:id="rId6"/>
        </xdr:cNvPr>
        <xdr:cNvPicPr preferRelativeResize="1">
          <a:picLocks noChangeAspect="1"/>
        </xdr:cNvPicPr>
      </xdr:nvPicPr>
      <xdr:blipFill>
        <a:blip r:embed="rId4"/>
        <a:stretch>
          <a:fillRect/>
        </a:stretch>
      </xdr:blipFill>
      <xdr:spPr>
        <a:xfrm>
          <a:off x="257175" y="114300"/>
          <a:ext cx="219075" cy="209550"/>
        </a:xfrm>
        <a:prstGeom prst="rect">
          <a:avLst/>
        </a:prstGeom>
        <a:noFill/>
        <a:ln w="9525" cmpd="sng">
          <a:noFill/>
        </a:ln>
      </xdr:spPr>
    </xdr:pic>
    <xdr:clientData/>
  </xdr:twoCellAnchor>
  <xdr:twoCellAnchor editAs="oneCell">
    <xdr:from>
      <xdr:col>1</xdr:col>
      <xdr:colOff>666750</xdr:colOff>
      <xdr:row>0</xdr:row>
      <xdr:rowOff>133350</xdr:rowOff>
    </xdr:from>
    <xdr:to>
      <xdr:col>1</xdr:col>
      <xdr:colOff>809625</xdr:colOff>
      <xdr:row>1</xdr:row>
      <xdr:rowOff>133350</xdr:rowOff>
    </xdr:to>
    <xdr:pic>
      <xdr:nvPicPr>
        <xdr:cNvPr id="4" name="Picture 15">
          <a:hlinkClick r:id="rId9"/>
        </xdr:cNvPr>
        <xdr:cNvPicPr preferRelativeResize="1">
          <a:picLocks noChangeAspect="1"/>
        </xdr:cNvPicPr>
      </xdr:nvPicPr>
      <xdr:blipFill>
        <a:blip r:embed="rId7"/>
        <a:stretch>
          <a:fillRect/>
        </a:stretch>
      </xdr:blipFill>
      <xdr:spPr>
        <a:xfrm>
          <a:off x="781050" y="133350"/>
          <a:ext cx="142875" cy="161925"/>
        </a:xfrm>
        <a:prstGeom prst="rect">
          <a:avLst/>
        </a:prstGeom>
        <a:solidFill>
          <a:srgbClr val="3366FF"/>
        </a:solidFill>
        <a:ln w="9525" cmpd="sng">
          <a:solidFill>
            <a:srgbClr val="0000FF"/>
          </a:solidFill>
          <a:headEnd type="none"/>
          <a:tailEnd type="none"/>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381000</xdr:colOff>
      <xdr:row>0</xdr:row>
      <xdr:rowOff>142875</xdr:rowOff>
    </xdr:from>
    <xdr:to>
      <xdr:col>1</xdr:col>
      <xdr:colOff>590550</xdr:colOff>
      <xdr:row>1</xdr:row>
      <xdr:rowOff>190500</xdr:rowOff>
    </xdr:to>
    <xdr:pic>
      <xdr:nvPicPr>
        <xdr:cNvPr id="1" name="Picture 4">
          <a:hlinkClick r:id="rId3"/>
        </xdr:cNvPr>
        <xdr:cNvPicPr preferRelativeResize="1">
          <a:picLocks noChangeAspect="1"/>
        </xdr:cNvPicPr>
      </xdr:nvPicPr>
      <xdr:blipFill>
        <a:blip r:embed="rId1"/>
        <a:stretch>
          <a:fillRect/>
        </a:stretch>
      </xdr:blipFill>
      <xdr:spPr>
        <a:xfrm>
          <a:off x="495300" y="142875"/>
          <a:ext cx="209550" cy="209550"/>
        </a:xfrm>
        <a:prstGeom prst="rect">
          <a:avLst/>
        </a:prstGeom>
        <a:noFill/>
        <a:ln w="9525" cmpd="sng">
          <a:noFill/>
        </a:ln>
      </xdr:spPr>
    </xdr:pic>
    <xdr:clientData/>
  </xdr:twoCellAnchor>
  <xdr:twoCellAnchor editAs="oneCell">
    <xdr:from>
      <xdr:col>1</xdr:col>
      <xdr:colOff>152400</xdr:colOff>
      <xdr:row>0</xdr:row>
      <xdr:rowOff>142875</xdr:rowOff>
    </xdr:from>
    <xdr:to>
      <xdr:col>1</xdr:col>
      <xdr:colOff>381000</xdr:colOff>
      <xdr:row>1</xdr:row>
      <xdr:rowOff>190500</xdr:rowOff>
    </xdr:to>
    <xdr:pic>
      <xdr:nvPicPr>
        <xdr:cNvPr id="2" name="Picture 5">
          <a:hlinkClick r:id="rId6"/>
        </xdr:cNvPr>
        <xdr:cNvPicPr preferRelativeResize="1">
          <a:picLocks noChangeAspect="1"/>
        </xdr:cNvPicPr>
      </xdr:nvPicPr>
      <xdr:blipFill>
        <a:blip r:embed="rId4"/>
        <a:stretch>
          <a:fillRect/>
        </a:stretch>
      </xdr:blipFill>
      <xdr:spPr>
        <a:xfrm>
          <a:off x="266700" y="142875"/>
          <a:ext cx="228600" cy="209550"/>
        </a:xfrm>
        <a:prstGeom prst="rect">
          <a:avLst/>
        </a:prstGeom>
        <a:noFill/>
        <a:ln w="9525" cmpd="sng">
          <a:noFill/>
        </a:ln>
      </xdr:spPr>
    </xdr:pic>
    <xdr:clientData/>
  </xdr:twoCellAnchor>
  <xdr:twoCellAnchor editAs="oneCell">
    <xdr:from>
      <xdr:col>2</xdr:col>
      <xdr:colOff>19050</xdr:colOff>
      <xdr:row>0</xdr:row>
      <xdr:rowOff>142875</xdr:rowOff>
    </xdr:from>
    <xdr:to>
      <xdr:col>4</xdr:col>
      <xdr:colOff>85725</xdr:colOff>
      <xdr:row>1</xdr:row>
      <xdr:rowOff>133350</xdr:rowOff>
    </xdr:to>
    <xdr:pic>
      <xdr:nvPicPr>
        <xdr:cNvPr id="3" name="Picture 6">
          <a:hlinkClick r:id="rId9"/>
        </xdr:cNvPr>
        <xdr:cNvPicPr preferRelativeResize="1">
          <a:picLocks noChangeAspect="1"/>
        </xdr:cNvPicPr>
      </xdr:nvPicPr>
      <xdr:blipFill>
        <a:blip r:embed="rId7"/>
        <a:stretch>
          <a:fillRect/>
        </a:stretch>
      </xdr:blipFill>
      <xdr:spPr>
        <a:xfrm>
          <a:off x="1924050" y="142875"/>
          <a:ext cx="152400" cy="152400"/>
        </a:xfrm>
        <a:prstGeom prst="rect">
          <a:avLst/>
        </a:prstGeom>
        <a:solidFill>
          <a:srgbClr val="3366FF"/>
        </a:solidFill>
        <a:ln w="9525" cmpd="sng">
          <a:solidFill>
            <a:srgbClr val="0000FF"/>
          </a:solidFill>
          <a:headEnd type="none"/>
          <a:tailEnd type="none"/>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8</xdr:col>
      <xdr:colOff>0</xdr:colOff>
      <xdr:row>4</xdr:row>
      <xdr:rowOff>9525</xdr:rowOff>
    </xdr:to>
    <xdr:sp>
      <xdr:nvSpPr>
        <xdr:cNvPr id="1" name="Rectangle 1"/>
        <xdr:cNvSpPr>
          <a:spLocks/>
        </xdr:cNvSpPr>
      </xdr:nvSpPr>
      <xdr:spPr>
        <a:xfrm>
          <a:off x="114300" y="628650"/>
          <a:ext cx="7038975"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228600</xdr:colOff>
      <xdr:row>0</xdr:row>
      <xdr:rowOff>161925</xdr:rowOff>
    </xdr:from>
    <xdr:to>
      <xdr:col>1</xdr:col>
      <xdr:colOff>447675</xdr:colOff>
      <xdr:row>1</xdr:row>
      <xdr:rowOff>171450</xdr:rowOff>
    </xdr:to>
    <xdr:pic>
      <xdr:nvPicPr>
        <xdr:cNvPr id="2" name="Picture 2">
          <a:hlinkClick r:id="rId3"/>
        </xdr:cNvPr>
        <xdr:cNvPicPr preferRelativeResize="1">
          <a:picLocks noChangeAspect="1"/>
        </xdr:cNvPicPr>
      </xdr:nvPicPr>
      <xdr:blipFill>
        <a:blip r:embed="rId1"/>
        <a:stretch>
          <a:fillRect/>
        </a:stretch>
      </xdr:blipFill>
      <xdr:spPr>
        <a:xfrm>
          <a:off x="342900" y="161925"/>
          <a:ext cx="219075" cy="209550"/>
        </a:xfrm>
        <a:prstGeom prst="rect">
          <a:avLst/>
        </a:prstGeom>
        <a:noFill/>
        <a:ln w="9525" cmpd="sng">
          <a:noFill/>
        </a:ln>
      </xdr:spPr>
    </xdr:pic>
    <xdr:clientData/>
  </xdr:twoCellAnchor>
  <xdr:twoCellAnchor editAs="oneCell">
    <xdr:from>
      <xdr:col>1</xdr:col>
      <xdr:colOff>57150</xdr:colOff>
      <xdr:row>0</xdr:row>
      <xdr:rowOff>180975</xdr:rowOff>
    </xdr:from>
    <xdr:to>
      <xdr:col>1</xdr:col>
      <xdr:colOff>276225</xdr:colOff>
      <xdr:row>1</xdr:row>
      <xdr:rowOff>190500</xdr:rowOff>
    </xdr:to>
    <xdr:pic>
      <xdr:nvPicPr>
        <xdr:cNvPr id="3" name="Picture 3">
          <a:hlinkClick r:id="rId6"/>
        </xdr:cNvPr>
        <xdr:cNvPicPr preferRelativeResize="1">
          <a:picLocks noChangeAspect="1"/>
        </xdr:cNvPicPr>
      </xdr:nvPicPr>
      <xdr:blipFill>
        <a:blip r:embed="rId4"/>
        <a:stretch>
          <a:fillRect/>
        </a:stretch>
      </xdr:blipFill>
      <xdr:spPr>
        <a:xfrm>
          <a:off x="171450" y="180975"/>
          <a:ext cx="219075" cy="209550"/>
        </a:xfrm>
        <a:prstGeom prst="rect">
          <a:avLst/>
        </a:prstGeom>
        <a:noFill/>
        <a:ln w="9525" cmpd="sng">
          <a:noFill/>
        </a:ln>
      </xdr:spPr>
    </xdr:pic>
    <xdr:clientData/>
  </xdr:twoCellAnchor>
  <xdr:twoCellAnchor editAs="oneCell">
    <xdr:from>
      <xdr:col>2</xdr:col>
      <xdr:colOff>57150</xdr:colOff>
      <xdr:row>0</xdr:row>
      <xdr:rowOff>180975</xdr:rowOff>
    </xdr:from>
    <xdr:to>
      <xdr:col>4</xdr:col>
      <xdr:colOff>95250</xdr:colOff>
      <xdr:row>1</xdr:row>
      <xdr:rowOff>133350</xdr:rowOff>
    </xdr:to>
    <xdr:pic>
      <xdr:nvPicPr>
        <xdr:cNvPr id="4" name="Picture 4">
          <a:hlinkClick r:id="rId9"/>
        </xdr:cNvPr>
        <xdr:cNvPicPr preferRelativeResize="1">
          <a:picLocks noChangeAspect="1"/>
        </xdr:cNvPicPr>
      </xdr:nvPicPr>
      <xdr:blipFill>
        <a:blip r:embed="rId7"/>
        <a:stretch>
          <a:fillRect/>
        </a:stretch>
      </xdr:blipFill>
      <xdr:spPr>
        <a:xfrm>
          <a:off x="1666875" y="180975"/>
          <a:ext cx="142875" cy="152400"/>
        </a:xfrm>
        <a:prstGeom prst="rect">
          <a:avLst/>
        </a:prstGeom>
        <a:solidFill>
          <a:srgbClr val="3366FF"/>
        </a:solidFill>
        <a:ln w="9525" cmpd="sng">
          <a:solidFill>
            <a:srgbClr val="0000FF"/>
          </a:solidFill>
          <a:headEnd type="none"/>
          <a:tailEnd type="none"/>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8</xdr:col>
      <xdr:colOff>0</xdr:colOff>
      <xdr:row>4</xdr:row>
      <xdr:rowOff>9525</xdr:rowOff>
    </xdr:to>
    <xdr:sp>
      <xdr:nvSpPr>
        <xdr:cNvPr id="1" name="Rectangle 1"/>
        <xdr:cNvSpPr>
          <a:spLocks/>
        </xdr:cNvSpPr>
      </xdr:nvSpPr>
      <xdr:spPr>
        <a:xfrm>
          <a:off x="114300" y="552450"/>
          <a:ext cx="6543675"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314325</xdr:colOff>
      <xdr:row>1</xdr:row>
      <xdr:rowOff>9525</xdr:rowOff>
    </xdr:from>
    <xdr:to>
      <xdr:col>1</xdr:col>
      <xdr:colOff>533400</xdr:colOff>
      <xdr:row>1</xdr:row>
      <xdr:rowOff>219075</xdr:rowOff>
    </xdr:to>
    <xdr:pic>
      <xdr:nvPicPr>
        <xdr:cNvPr id="2" name="Picture 8">
          <a:hlinkClick r:id="rId3"/>
        </xdr:cNvPr>
        <xdr:cNvPicPr preferRelativeResize="1">
          <a:picLocks noChangeAspect="1"/>
        </xdr:cNvPicPr>
      </xdr:nvPicPr>
      <xdr:blipFill>
        <a:blip r:embed="rId1"/>
        <a:stretch>
          <a:fillRect/>
        </a:stretch>
      </xdr:blipFill>
      <xdr:spPr>
        <a:xfrm>
          <a:off x="428625" y="171450"/>
          <a:ext cx="219075" cy="209550"/>
        </a:xfrm>
        <a:prstGeom prst="rect">
          <a:avLst/>
        </a:prstGeom>
        <a:noFill/>
        <a:ln w="9525" cmpd="sng">
          <a:noFill/>
        </a:ln>
      </xdr:spPr>
    </xdr:pic>
    <xdr:clientData/>
  </xdr:twoCellAnchor>
  <xdr:twoCellAnchor editAs="oneCell">
    <xdr:from>
      <xdr:col>1</xdr:col>
      <xdr:colOff>95250</xdr:colOff>
      <xdr:row>1</xdr:row>
      <xdr:rowOff>9525</xdr:rowOff>
    </xdr:from>
    <xdr:to>
      <xdr:col>1</xdr:col>
      <xdr:colOff>314325</xdr:colOff>
      <xdr:row>1</xdr:row>
      <xdr:rowOff>219075</xdr:rowOff>
    </xdr:to>
    <xdr:pic>
      <xdr:nvPicPr>
        <xdr:cNvPr id="3" name="Picture 9">
          <a:hlinkClick r:id="rId6"/>
        </xdr:cNvPr>
        <xdr:cNvPicPr preferRelativeResize="1">
          <a:picLocks noChangeAspect="1"/>
        </xdr:cNvPicPr>
      </xdr:nvPicPr>
      <xdr:blipFill>
        <a:blip r:embed="rId4"/>
        <a:stretch>
          <a:fillRect/>
        </a:stretch>
      </xdr:blipFill>
      <xdr:spPr>
        <a:xfrm>
          <a:off x="209550" y="171450"/>
          <a:ext cx="219075" cy="209550"/>
        </a:xfrm>
        <a:prstGeom prst="rect">
          <a:avLst/>
        </a:prstGeom>
        <a:noFill/>
        <a:ln w="9525" cmpd="sng">
          <a:noFill/>
        </a:ln>
      </xdr:spPr>
    </xdr:pic>
    <xdr:clientData/>
  </xdr:twoCellAnchor>
  <xdr:twoCellAnchor editAs="oneCell">
    <xdr:from>
      <xdr:col>1</xdr:col>
      <xdr:colOff>619125</xdr:colOff>
      <xdr:row>1</xdr:row>
      <xdr:rowOff>38100</xdr:rowOff>
    </xdr:from>
    <xdr:to>
      <xdr:col>1</xdr:col>
      <xdr:colOff>762000</xdr:colOff>
      <xdr:row>1</xdr:row>
      <xdr:rowOff>190500</xdr:rowOff>
    </xdr:to>
    <xdr:pic>
      <xdr:nvPicPr>
        <xdr:cNvPr id="4" name="Picture 10">
          <a:hlinkClick r:id="rId9"/>
        </xdr:cNvPr>
        <xdr:cNvPicPr preferRelativeResize="1">
          <a:picLocks noChangeAspect="1"/>
        </xdr:cNvPicPr>
      </xdr:nvPicPr>
      <xdr:blipFill>
        <a:blip r:embed="rId7"/>
        <a:stretch>
          <a:fillRect/>
        </a:stretch>
      </xdr:blipFill>
      <xdr:spPr>
        <a:xfrm>
          <a:off x="733425" y="200025"/>
          <a:ext cx="142875" cy="152400"/>
        </a:xfrm>
        <a:prstGeom prst="rect">
          <a:avLst/>
        </a:prstGeom>
        <a:solidFill>
          <a:srgbClr val="3366FF"/>
        </a:solidFill>
        <a:ln w="9525" cmpd="sng">
          <a:solidFill>
            <a:srgbClr val="0000FF"/>
          </a:solidFill>
          <a:headEnd type="none"/>
          <a:tailEnd type="none"/>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8</xdr:col>
      <xdr:colOff>0</xdr:colOff>
      <xdr:row>4</xdr:row>
      <xdr:rowOff>9525</xdr:rowOff>
    </xdr:to>
    <xdr:sp>
      <xdr:nvSpPr>
        <xdr:cNvPr id="1" name="Rectangle 1"/>
        <xdr:cNvSpPr>
          <a:spLocks/>
        </xdr:cNvSpPr>
      </xdr:nvSpPr>
      <xdr:spPr>
        <a:xfrm>
          <a:off x="114300" y="552450"/>
          <a:ext cx="6858000"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257175</xdr:colOff>
      <xdr:row>1</xdr:row>
      <xdr:rowOff>28575</xdr:rowOff>
    </xdr:from>
    <xdr:to>
      <xdr:col>1</xdr:col>
      <xdr:colOff>476250</xdr:colOff>
      <xdr:row>2</xdr:row>
      <xdr:rowOff>9525</xdr:rowOff>
    </xdr:to>
    <xdr:pic>
      <xdr:nvPicPr>
        <xdr:cNvPr id="2" name="Picture 9">
          <a:hlinkClick r:id="rId3"/>
        </xdr:cNvPr>
        <xdr:cNvPicPr preferRelativeResize="1">
          <a:picLocks noChangeAspect="1"/>
        </xdr:cNvPicPr>
      </xdr:nvPicPr>
      <xdr:blipFill>
        <a:blip r:embed="rId1"/>
        <a:stretch>
          <a:fillRect/>
        </a:stretch>
      </xdr:blipFill>
      <xdr:spPr>
        <a:xfrm>
          <a:off x="371475" y="190500"/>
          <a:ext cx="219075" cy="209550"/>
        </a:xfrm>
        <a:prstGeom prst="rect">
          <a:avLst/>
        </a:prstGeom>
        <a:noFill/>
        <a:ln w="9525" cmpd="sng">
          <a:noFill/>
        </a:ln>
      </xdr:spPr>
    </xdr:pic>
    <xdr:clientData/>
  </xdr:twoCellAnchor>
  <xdr:twoCellAnchor editAs="oneCell">
    <xdr:from>
      <xdr:col>1</xdr:col>
      <xdr:colOff>76200</xdr:colOff>
      <xdr:row>1</xdr:row>
      <xdr:rowOff>19050</xdr:rowOff>
    </xdr:from>
    <xdr:to>
      <xdr:col>1</xdr:col>
      <xdr:colOff>295275</xdr:colOff>
      <xdr:row>1</xdr:row>
      <xdr:rowOff>228600</xdr:rowOff>
    </xdr:to>
    <xdr:pic>
      <xdr:nvPicPr>
        <xdr:cNvPr id="3" name="Picture 10">
          <a:hlinkClick r:id="rId6"/>
        </xdr:cNvPr>
        <xdr:cNvPicPr preferRelativeResize="1">
          <a:picLocks noChangeAspect="1"/>
        </xdr:cNvPicPr>
      </xdr:nvPicPr>
      <xdr:blipFill>
        <a:blip r:embed="rId4"/>
        <a:stretch>
          <a:fillRect/>
        </a:stretch>
      </xdr:blipFill>
      <xdr:spPr>
        <a:xfrm>
          <a:off x="190500" y="180975"/>
          <a:ext cx="219075" cy="209550"/>
        </a:xfrm>
        <a:prstGeom prst="rect">
          <a:avLst/>
        </a:prstGeom>
        <a:noFill/>
        <a:ln w="9525" cmpd="sng">
          <a:noFill/>
        </a:ln>
      </xdr:spPr>
    </xdr:pic>
    <xdr:clientData/>
  </xdr:twoCellAnchor>
  <xdr:twoCellAnchor editAs="oneCell">
    <xdr:from>
      <xdr:col>1</xdr:col>
      <xdr:colOff>695325</xdr:colOff>
      <xdr:row>1</xdr:row>
      <xdr:rowOff>66675</xdr:rowOff>
    </xdr:from>
    <xdr:to>
      <xdr:col>1</xdr:col>
      <xdr:colOff>981075</xdr:colOff>
      <xdr:row>1</xdr:row>
      <xdr:rowOff>200025</xdr:rowOff>
    </xdr:to>
    <xdr:pic>
      <xdr:nvPicPr>
        <xdr:cNvPr id="4" name="Picture 11">
          <a:hlinkClick r:id="rId9"/>
        </xdr:cNvPr>
        <xdr:cNvPicPr preferRelativeResize="1">
          <a:picLocks noChangeAspect="1"/>
        </xdr:cNvPicPr>
      </xdr:nvPicPr>
      <xdr:blipFill>
        <a:blip r:embed="rId7"/>
        <a:stretch>
          <a:fillRect/>
        </a:stretch>
      </xdr:blipFill>
      <xdr:spPr>
        <a:xfrm>
          <a:off x="809625" y="228600"/>
          <a:ext cx="285750" cy="133350"/>
        </a:xfrm>
        <a:prstGeom prst="rect">
          <a:avLst/>
        </a:prstGeom>
        <a:solidFill>
          <a:srgbClr val="3366FF"/>
        </a:solidFill>
        <a:ln w="9525" cmpd="sng">
          <a:solidFill>
            <a:srgbClr val="0000FF"/>
          </a:solidFill>
          <a:headEnd type="none"/>
          <a:tailEnd type="none"/>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8</xdr:col>
      <xdr:colOff>0</xdr:colOff>
      <xdr:row>4</xdr:row>
      <xdr:rowOff>9525</xdr:rowOff>
    </xdr:to>
    <xdr:sp>
      <xdr:nvSpPr>
        <xdr:cNvPr id="1" name="Rectangle 1"/>
        <xdr:cNvSpPr>
          <a:spLocks/>
        </xdr:cNvSpPr>
      </xdr:nvSpPr>
      <xdr:spPr>
        <a:xfrm>
          <a:off x="114300" y="361950"/>
          <a:ext cx="6991350"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304800</xdr:colOff>
      <xdr:row>0</xdr:row>
      <xdr:rowOff>38100</xdr:rowOff>
    </xdr:from>
    <xdr:to>
      <xdr:col>1</xdr:col>
      <xdr:colOff>523875</xdr:colOff>
      <xdr:row>3</xdr:row>
      <xdr:rowOff>0</xdr:rowOff>
    </xdr:to>
    <xdr:pic>
      <xdr:nvPicPr>
        <xdr:cNvPr id="2" name="Picture 8">
          <a:hlinkClick r:id="rId3"/>
        </xdr:cNvPr>
        <xdr:cNvPicPr preferRelativeResize="1">
          <a:picLocks noChangeAspect="1"/>
        </xdr:cNvPicPr>
      </xdr:nvPicPr>
      <xdr:blipFill>
        <a:blip r:embed="rId1"/>
        <a:stretch>
          <a:fillRect/>
        </a:stretch>
      </xdr:blipFill>
      <xdr:spPr>
        <a:xfrm>
          <a:off x="419100" y="38100"/>
          <a:ext cx="219075" cy="219075"/>
        </a:xfrm>
        <a:prstGeom prst="rect">
          <a:avLst/>
        </a:prstGeom>
        <a:noFill/>
        <a:ln w="9525" cmpd="sng">
          <a:noFill/>
        </a:ln>
      </xdr:spPr>
    </xdr:pic>
    <xdr:clientData/>
  </xdr:twoCellAnchor>
  <xdr:twoCellAnchor editAs="oneCell">
    <xdr:from>
      <xdr:col>1</xdr:col>
      <xdr:colOff>38100</xdr:colOff>
      <xdr:row>0</xdr:row>
      <xdr:rowOff>38100</xdr:rowOff>
    </xdr:from>
    <xdr:to>
      <xdr:col>1</xdr:col>
      <xdr:colOff>257175</xdr:colOff>
      <xdr:row>3</xdr:row>
      <xdr:rowOff>0</xdr:rowOff>
    </xdr:to>
    <xdr:pic>
      <xdr:nvPicPr>
        <xdr:cNvPr id="3" name="Picture 9">
          <a:hlinkClick r:id="rId6"/>
        </xdr:cNvPr>
        <xdr:cNvPicPr preferRelativeResize="1">
          <a:picLocks noChangeAspect="1"/>
        </xdr:cNvPicPr>
      </xdr:nvPicPr>
      <xdr:blipFill>
        <a:blip r:embed="rId4"/>
        <a:stretch>
          <a:fillRect/>
        </a:stretch>
      </xdr:blipFill>
      <xdr:spPr>
        <a:xfrm>
          <a:off x="152400" y="38100"/>
          <a:ext cx="219075" cy="219075"/>
        </a:xfrm>
        <a:prstGeom prst="rect">
          <a:avLst/>
        </a:prstGeom>
        <a:noFill/>
        <a:ln w="9525" cmpd="sng">
          <a:noFill/>
        </a:ln>
      </xdr:spPr>
    </xdr:pic>
    <xdr:clientData/>
  </xdr:twoCellAnchor>
  <xdr:twoCellAnchor editAs="oneCell">
    <xdr:from>
      <xdr:col>1</xdr:col>
      <xdr:colOff>600075</xdr:colOff>
      <xdr:row>0</xdr:row>
      <xdr:rowOff>38100</xdr:rowOff>
    </xdr:from>
    <xdr:to>
      <xdr:col>1</xdr:col>
      <xdr:colOff>742950</xdr:colOff>
      <xdr:row>2</xdr:row>
      <xdr:rowOff>38100</xdr:rowOff>
    </xdr:to>
    <xdr:pic>
      <xdr:nvPicPr>
        <xdr:cNvPr id="4" name="Picture 10">
          <a:hlinkClick r:id="rId9"/>
        </xdr:cNvPr>
        <xdr:cNvPicPr preferRelativeResize="1">
          <a:picLocks noChangeAspect="1"/>
        </xdr:cNvPicPr>
      </xdr:nvPicPr>
      <xdr:blipFill>
        <a:blip r:embed="rId7"/>
        <a:stretch>
          <a:fillRect/>
        </a:stretch>
      </xdr:blipFill>
      <xdr:spPr>
        <a:xfrm>
          <a:off x="714375" y="38100"/>
          <a:ext cx="142875" cy="161925"/>
        </a:xfrm>
        <a:prstGeom prst="rect">
          <a:avLst/>
        </a:prstGeom>
        <a:solidFill>
          <a:srgbClr val="3366FF"/>
        </a:solidFill>
        <a:ln w="9525" cmpd="sng">
          <a:solidFill>
            <a:srgbClr val="0000FF"/>
          </a:solidFill>
          <a:headEnd type="none"/>
          <a:tailEnd type="none"/>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6</xdr:row>
      <xdr:rowOff>19050</xdr:rowOff>
    </xdr:from>
    <xdr:to>
      <xdr:col>8</xdr:col>
      <xdr:colOff>0</xdr:colOff>
      <xdr:row>8</xdr:row>
      <xdr:rowOff>0</xdr:rowOff>
    </xdr:to>
    <xdr:sp fLocksText="0">
      <xdr:nvSpPr>
        <xdr:cNvPr id="1" name="TextBox 2"/>
        <xdr:cNvSpPr txBox="1">
          <a:spLocks noChangeArrowheads="1"/>
        </xdr:cNvSpPr>
      </xdr:nvSpPr>
      <xdr:spPr>
        <a:xfrm>
          <a:off x="4324350" y="1162050"/>
          <a:ext cx="0" cy="40005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8</xdr:col>
      <xdr:colOff>0</xdr:colOff>
      <xdr:row>6</xdr:row>
      <xdr:rowOff>9525</xdr:rowOff>
    </xdr:from>
    <xdr:to>
      <xdr:col>8</xdr:col>
      <xdr:colOff>0</xdr:colOff>
      <xdr:row>8</xdr:row>
      <xdr:rowOff>19050</xdr:rowOff>
    </xdr:to>
    <xdr:sp fLocksText="0">
      <xdr:nvSpPr>
        <xdr:cNvPr id="2" name="TextBox 3"/>
        <xdr:cNvSpPr txBox="1">
          <a:spLocks noChangeArrowheads="1"/>
        </xdr:cNvSpPr>
      </xdr:nvSpPr>
      <xdr:spPr>
        <a:xfrm>
          <a:off x="4324350" y="1152525"/>
          <a:ext cx="0" cy="42862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Variação em relação mês anterior (%)</a:t>
          </a:r>
        </a:p>
      </xdr:txBody>
    </xdr:sp>
    <xdr:clientData fLocksWithSheet="0"/>
  </xdr:twoCellAnchor>
  <xdr:twoCellAnchor>
    <xdr:from>
      <xdr:col>8</xdr:col>
      <xdr:colOff>0</xdr:colOff>
      <xdr:row>6</xdr:row>
      <xdr:rowOff>9525</xdr:rowOff>
    </xdr:from>
    <xdr:to>
      <xdr:col>8</xdr:col>
      <xdr:colOff>0</xdr:colOff>
      <xdr:row>8</xdr:row>
      <xdr:rowOff>0</xdr:rowOff>
    </xdr:to>
    <xdr:sp fLocksText="0">
      <xdr:nvSpPr>
        <xdr:cNvPr id="3" name="TextBox 4"/>
        <xdr:cNvSpPr txBox="1">
          <a:spLocks noChangeArrowheads="1"/>
        </xdr:cNvSpPr>
      </xdr:nvSpPr>
      <xdr:spPr>
        <a:xfrm>
          <a:off x="4324350" y="1152525"/>
          <a:ext cx="0" cy="4095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 do total</a:t>
          </a:r>
        </a:p>
      </xdr:txBody>
    </xdr:sp>
    <xdr:clientData fLocksWithSheet="0"/>
  </xdr:twoCellAnchor>
  <xdr:twoCellAnchor>
    <xdr:from>
      <xdr:col>1</xdr:col>
      <xdr:colOff>0</xdr:colOff>
      <xdr:row>46</xdr:row>
      <xdr:rowOff>0</xdr:rowOff>
    </xdr:from>
    <xdr:to>
      <xdr:col>1</xdr:col>
      <xdr:colOff>19050</xdr:colOff>
      <xdr:row>46</xdr:row>
      <xdr:rowOff>0</xdr:rowOff>
    </xdr:to>
    <xdr:sp>
      <xdr:nvSpPr>
        <xdr:cNvPr id="4" name="Rectangle 5"/>
        <xdr:cNvSpPr>
          <a:spLocks/>
        </xdr:cNvSpPr>
      </xdr:nvSpPr>
      <xdr:spPr>
        <a:xfrm>
          <a:off x="180975" y="9201150"/>
          <a:ext cx="19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123825</xdr:rowOff>
    </xdr:from>
    <xdr:to>
      <xdr:col>1</xdr:col>
      <xdr:colOff>590550</xdr:colOff>
      <xdr:row>1</xdr:row>
      <xdr:rowOff>171450</xdr:rowOff>
    </xdr:to>
    <xdr:pic>
      <xdr:nvPicPr>
        <xdr:cNvPr id="5" name="Picture 9">
          <a:hlinkClick r:id="rId3"/>
        </xdr:cNvPr>
        <xdr:cNvPicPr preferRelativeResize="1">
          <a:picLocks noChangeAspect="1"/>
        </xdr:cNvPicPr>
      </xdr:nvPicPr>
      <xdr:blipFill>
        <a:blip r:embed="rId1"/>
        <a:stretch>
          <a:fillRect/>
        </a:stretch>
      </xdr:blipFill>
      <xdr:spPr>
        <a:xfrm>
          <a:off x="552450" y="123825"/>
          <a:ext cx="219075" cy="209550"/>
        </a:xfrm>
        <a:prstGeom prst="rect">
          <a:avLst/>
        </a:prstGeom>
        <a:noFill/>
        <a:ln w="9525" cmpd="sng">
          <a:noFill/>
        </a:ln>
      </xdr:spPr>
    </xdr:pic>
    <xdr:clientData/>
  </xdr:twoCellAnchor>
  <xdr:twoCellAnchor>
    <xdr:from>
      <xdr:col>1</xdr:col>
      <xdr:colOff>142875</xdr:colOff>
      <xdr:row>0</xdr:row>
      <xdr:rowOff>114300</xdr:rowOff>
    </xdr:from>
    <xdr:to>
      <xdr:col>1</xdr:col>
      <xdr:colOff>361950</xdr:colOff>
      <xdr:row>1</xdr:row>
      <xdr:rowOff>161925</xdr:rowOff>
    </xdr:to>
    <xdr:pic>
      <xdr:nvPicPr>
        <xdr:cNvPr id="6" name="Picture 10">
          <a:hlinkClick r:id="rId6"/>
        </xdr:cNvPr>
        <xdr:cNvPicPr preferRelativeResize="1">
          <a:picLocks noChangeAspect="1"/>
        </xdr:cNvPicPr>
      </xdr:nvPicPr>
      <xdr:blipFill>
        <a:blip r:embed="rId4"/>
        <a:stretch>
          <a:fillRect/>
        </a:stretch>
      </xdr:blipFill>
      <xdr:spPr>
        <a:xfrm>
          <a:off x="323850" y="114300"/>
          <a:ext cx="219075" cy="209550"/>
        </a:xfrm>
        <a:prstGeom prst="rect">
          <a:avLst/>
        </a:prstGeom>
        <a:noFill/>
        <a:ln w="9525" cmpd="sng">
          <a:noFill/>
        </a:ln>
      </xdr:spPr>
    </xdr:pic>
    <xdr:clientData/>
  </xdr:twoCellAnchor>
  <xdr:twoCellAnchor>
    <xdr:from>
      <xdr:col>1</xdr:col>
      <xdr:colOff>676275</xdr:colOff>
      <xdr:row>0</xdr:row>
      <xdr:rowOff>123825</xdr:rowOff>
    </xdr:from>
    <xdr:to>
      <xdr:col>1</xdr:col>
      <xdr:colOff>904875</xdr:colOff>
      <xdr:row>1</xdr:row>
      <xdr:rowOff>142875</xdr:rowOff>
    </xdr:to>
    <xdr:pic>
      <xdr:nvPicPr>
        <xdr:cNvPr id="7" name="Picture 11">
          <a:hlinkClick r:id="rId9"/>
        </xdr:cNvPr>
        <xdr:cNvPicPr preferRelativeResize="1">
          <a:picLocks noChangeAspect="1"/>
        </xdr:cNvPicPr>
      </xdr:nvPicPr>
      <xdr:blipFill>
        <a:blip r:embed="rId7"/>
        <a:stretch>
          <a:fillRect/>
        </a:stretch>
      </xdr:blipFill>
      <xdr:spPr>
        <a:xfrm>
          <a:off x="857250" y="123825"/>
          <a:ext cx="228600" cy="180975"/>
        </a:xfrm>
        <a:prstGeom prst="rect">
          <a:avLst/>
        </a:prstGeom>
        <a:solidFill>
          <a:srgbClr val="3366FF"/>
        </a:solidFill>
        <a:ln w="9525" cmpd="sng">
          <a:solidFill>
            <a:srgbClr val="0000FF"/>
          </a:solidFill>
          <a:headEnd type="none"/>
          <a:tailEnd type="none"/>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8</xdr:col>
      <xdr:colOff>0</xdr:colOff>
      <xdr:row>4</xdr:row>
      <xdr:rowOff>9525</xdr:rowOff>
    </xdr:to>
    <xdr:sp>
      <xdr:nvSpPr>
        <xdr:cNvPr id="1" name="Rectangle 1"/>
        <xdr:cNvSpPr>
          <a:spLocks/>
        </xdr:cNvSpPr>
      </xdr:nvSpPr>
      <xdr:spPr>
        <a:xfrm>
          <a:off x="114300" y="552450"/>
          <a:ext cx="7086600"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219075</xdr:colOff>
      <xdr:row>0</xdr:row>
      <xdr:rowOff>123825</xdr:rowOff>
    </xdr:from>
    <xdr:to>
      <xdr:col>1</xdr:col>
      <xdr:colOff>438150</xdr:colOff>
      <xdr:row>1</xdr:row>
      <xdr:rowOff>180975</xdr:rowOff>
    </xdr:to>
    <xdr:pic>
      <xdr:nvPicPr>
        <xdr:cNvPr id="2" name="Picture 12">
          <a:hlinkClick r:id="rId3"/>
        </xdr:cNvPr>
        <xdr:cNvPicPr preferRelativeResize="1">
          <a:picLocks noChangeAspect="1"/>
        </xdr:cNvPicPr>
      </xdr:nvPicPr>
      <xdr:blipFill>
        <a:blip r:embed="rId1"/>
        <a:stretch>
          <a:fillRect/>
        </a:stretch>
      </xdr:blipFill>
      <xdr:spPr>
        <a:xfrm>
          <a:off x="333375" y="123825"/>
          <a:ext cx="219075" cy="219075"/>
        </a:xfrm>
        <a:prstGeom prst="rect">
          <a:avLst/>
        </a:prstGeom>
        <a:noFill/>
        <a:ln w="9525" cmpd="sng">
          <a:noFill/>
        </a:ln>
      </xdr:spPr>
    </xdr:pic>
    <xdr:clientData/>
  </xdr:twoCellAnchor>
  <xdr:twoCellAnchor>
    <xdr:from>
      <xdr:col>1</xdr:col>
      <xdr:colOff>57150</xdr:colOff>
      <xdr:row>0</xdr:row>
      <xdr:rowOff>123825</xdr:rowOff>
    </xdr:from>
    <xdr:to>
      <xdr:col>1</xdr:col>
      <xdr:colOff>276225</xdr:colOff>
      <xdr:row>1</xdr:row>
      <xdr:rowOff>180975</xdr:rowOff>
    </xdr:to>
    <xdr:pic>
      <xdr:nvPicPr>
        <xdr:cNvPr id="3" name="Picture 13">
          <a:hlinkClick r:id="rId6"/>
        </xdr:cNvPr>
        <xdr:cNvPicPr preferRelativeResize="1">
          <a:picLocks noChangeAspect="1"/>
        </xdr:cNvPicPr>
      </xdr:nvPicPr>
      <xdr:blipFill>
        <a:blip r:embed="rId4"/>
        <a:stretch>
          <a:fillRect/>
        </a:stretch>
      </xdr:blipFill>
      <xdr:spPr>
        <a:xfrm>
          <a:off x="171450" y="123825"/>
          <a:ext cx="219075" cy="219075"/>
        </a:xfrm>
        <a:prstGeom prst="rect">
          <a:avLst/>
        </a:prstGeom>
        <a:noFill/>
        <a:ln w="9525" cmpd="sng">
          <a:noFill/>
        </a:ln>
      </xdr:spPr>
    </xdr:pic>
    <xdr:clientData/>
  </xdr:twoCellAnchor>
  <xdr:twoCellAnchor>
    <xdr:from>
      <xdr:col>1</xdr:col>
      <xdr:colOff>590550</xdr:colOff>
      <xdr:row>0</xdr:row>
      <xdr:rowOff>152400</xdr:rowOff>
    </xdr:from>
    <xdr:to>
      <xdr:col>1</xdr:col>
      <xdr:colOff>742950</xdr:colOff>
      <xdr:row>1</xdr:row>
      <xdr:rowOff>142875</xdr:rowOff>
    </xdr:to>
    <xdr:pic>
      <xdr:nvPicPr>
        <xdr:cNvPr id="4" name="Picture 14">
          <a:hlinkClick r:id="rId9"/>
        </xdr:cNvPr>
        <xdr:cNvPicPr preferRelativeResize="1">
          <a:picLocks noChangeAspect="1"/>
        </xdr:cNvPicPr>
      </xdr:nvPicPr>
      <xdr:blipFill>
        <a:blip r:embed="rId7"/>
        <a:stretch>
          <a:fillRect/>
        </a:stretch>
      </xdr:blipFill>
      <xdr:spPr>
        <a:xfrm>
          <a:off x="704850" y="152400"/>
          <a:ext cx="152400" cy="152400"/>
        </a:xfrm>
        <a:prstGeom prst="rect">
          <a:avLst/>
        </a:prstGeom>
        <a:solidFill>
          <a:srgbClr val="3366FF"/>
        </a:solidFill>
        <a:ln w="9525" cmpd="sng">
          <a:solidFill>
            <a:srgbClr val="0000FF"/>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19050</xdr:rowOff>
    </xdr:from>
    <xdr:to>
      <xdr:col>4</xdr:col>
      <xdr:colOff>0</xdr:colOff>
      <xdr:row>3</xdr:row>
      <xdr:rowOff>9525</xdr:rowOff>
    </xdr:to>
    <xdr:sp>
      <xdr:nvSpPr>
        <xdr:cNvPr id="1" name="Rectangle 1"/>
        <xdr:cNvSpPr>
          <a:spLocks/>
        </xdr:cNvSpPr>
      </xdr:nvSpPr>
      <xdr:spPr>
        <a:xfrm>
          <a:off x="819150" y="381000"/>
          <a:ext cx="8401050" cy="219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447675</xdr:colOff>
      <xdr:row>0</xdr:row>
      <xdr:rowOff>95250</xdr:rowOff>
    </xdr:from>
    <xdr:to>
      <xdr:col>0</xdr:col>
      <xdr:colOff>723900</xdr:colOff>
      <xdr:row>1</xdr:row>
      <xdr:rowOff>38100</xdr:rowOff>
    </xdr:to>
    <xdr:pic>
      <xdr:nvPicPr>
        <xdr:cNvPr id="2" name="Picture 2">
          <a:hlinkClick r:id="rId3"/>
        </xdr:cNvPr>
        <xdr:cNvPicPr preferRelativeResize="1">
          <a:picLocks noChangeAspect="1"/>
        </xdr:cNvPicPr>
      </xdr:nvPicPr>
      <xdr:blipFill>
        <a:blip r:embed="rId1"/>
        <a:stretch>
          <a:fillRect/>
        </a:stretch>
      </xdr:blipFill>
      <xdr:spPr>
        <a:xfrm>
          <a:off x="447675" y="95250"/>
          <a:ext cx="276225" cy="142875"/>
        </a:xfrm>
        <a:prstGeom prst="rect">
          <a:avLst/>
        </a:prstGeom>
        <a:solidFill>
          <a:srgbClr val="3366FF"/>
        </a:solidFill>
        <a:ln w="9525" cmpd="sng">
          <a:solidFill>
            <a:srgbClr val="0000FF"/>
          </a:solidFill>
          <a:headEnd type="none"/>
          <a:tailEnd type="none"/>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8</xdr:col>
      <xdr:colOff>0</xdr:colOff>
      <xdr:row>4</xdr:row>
      <xdr:rowOff>9525</xdr:rowOff>
    </xdr:to>
    <xdr:sp>
      <xdr:nvSpPr>
        <xdr:cNvPr id="1" name="Rectangle 1"/>
        <xdr:cNvSpPr>
          <a:spLocks/>
        </xdr:cNvSpPr>
      </xdr:nvSpPr>
      <xdr:spPr>
        <a:xfrm>
          <a:off x="114300" y="552450"/>
          <a:ext cx="7229475"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xdr:row>
      <xdr:rowOff>19050</xdr:rowOff>
    </xdr:from>
    <xdr:to>
      <xdr:col>1</xdr:col>
      <xdr:colOff>447675</xdr:colOff>
      <xdr:row>2</xdr:row>
      <xdr:rowOff>9525</xdr:rowOff>
    </xdr:to>
    <xdr:pic>
      <xdr:nvPicPr>
        <xdr:cNvPr id="2" name="Picture 8">
          <a:hlinkClick r:id="rId3"/>
        </xdr:cNvPr>
        <xdr:cNvPicPr preferRelativeResize="1">
          <a:picLocks noChangeAspect="1"/>
        </xdr:cNvPicPr>
      </xdr:nvPicPr>
      <xdr:blipFill>
        <a:blip r:embed="rId1"/>
        <a:stretch>
          <a:fillRect/>
        </a:stretch>
      </xdr:blipFill>
      <xdr:spPr>
        <a:xfrm>
          <a:off x="342900" y="180975"/>
          <a:ext cx="219075" cy="219075"/>
        </a:xfrm>
        <a:prstGeom prst="rect">
          <a:avLst/>
        </a:prstGeom>
        <a:noFill/>
        <a:ln w="9525" cmpd="sng">
          <a:noFill/>
        </a:ln>
      </xdr:spPr>
    </xdr:pic>
    <xdr:clientData/>
  </xdr:twoCellAnchor>
  <xdr:twoCellAnchor>
    <xdr:from>
      <xdr:col>1</xdr:col>
      <xdr:colOff>38100</xdr:colOff>
      <xdr:row>1</xdr:row>
      <xdr:rowOff>19050</xdr:rowOff>
    </xdr:from>
    <xdr:to>
      <xdr:col>1</xdr:col>
      <xdr:colOff>257175</xdr:colOff>
      <xdr:row>2</xdr:row>
      <xdr:rowOff>9525</xdr:rowOff>
    </xdr:to>
    <xdr:pic>
      <xdr:nvPicPr>
        <xdr:cNvPr id="3" name="Picture 9">
          <a:hlinkClick r:id="rId6"/>
        </xdr:cNvPr>
        <xdr:cNvPicPr preferRelativeResize="1">
          <a:picLocks noChangeAspect="1"/>
        </xdr:cNvPicPr>
      </xdr:nvPicPr>
      <xdr:blipFill>
        <a:blip r:embed="rId4"/>
        <a:stretch>
          <a:fillRect/>
        </a:stretch>
      </xdr:blipFill>
      <xdr:spPr>
        <a:xfrm>
          <a:off x="152400" y="180975"/>
          <a:ext cx="219075" cy="219075"/>
        </a:xfrm>
        <a:prstGeom prst="rect">
          <a:avLst/>
        </a:prstGeom>
        <a:noFill/>
        <a:ln w="9525" cmpd="sng">
          <a:noFill/>
        </a:ln>
      </xdr:spPr>
    </xdr:pic>
    <xdr:clientData/>
  </xdr:twoCellAnchor>
  <xdr:twoCellAnchor>
    <xdr:from>
      <xdr:col>1</xdr:col>
      <xdr:colOff>990600</xdr:colOff>
      <xdr:row>1</xdr:row>
      <xdr:rowOff>19050</xdr:rowOff>
    </xdr:from>
    <xdr:to>
      <xdr:col>1</xdr:col>
      <xdr:colOff>1143000</xdr:colOff>
      <xdr:row>1</xdr:row>
      <xdr:rowOff>180975</xdr:rowOff>
    </xdr:to>
    <xdr:pic>
      <xdr:nvPicPr>
        <xdr:cNvPr id="4" name="Picture 10">
          <a:hlinkClick r:id="rId9"/>
        </xdr:cNvPr>
        <xdr:cNvPicPr preferRelativeResize="1">
          <a:picLocks noChangeAspect="1"/>
        </xdr:cNvPicPr>
      </xdr:nvPicPr>
      <xdr:blipFill>
        <a:blip r:embed="rId7"/>
        <a:stretch>
          <a:fillRect/>
        </a:stretch>
      </xdr:blipFill>
      <xdr:spPr>
        <a:xfrm>
          <a:off x="1104900" y="180975"/>
          <a:ext cx="152400" cy="161925"/>
        </a:xfrm>
        <a:prstGeom prst="rect">
          <a:avLst/>
        </a:prstGeom>
        <a:solidFill>
          <a:srgbClr val="3366FF"/>
        </a:solidFill>
        <a:ln w="9525" cmpd="sng">
          <a:solidFill>
            <a:srgbClr val="0000FF"/>
          </a:solidFill>
          <a:headEnd type="none"/>
          <a:tailEnd type="none"/>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8</xdr:col>
      <xdr:colOff>0</xdr:colOff>
      <xdr:row>4</xdr:row>
      <xdr:rowOff>9525</xdr:rowOff>
    </xdr:to>
    <xdr:sp>
      <xdr:nvSpPr>
        <xdr:cNvPr id="1" name="Rectangle 1"/>
        <xdr:cNvSpPr>
          <a:spLocks/>
        </xdr:cNvSpPr>
      </xdr:nvSpPr>
      <xdr:spPr>
        <a:xfrm>
          <a:off x="114300" y="419100"/>
          <a:ext cx="7629525"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209550</xdr:colOff>
      <xdr:row>0</xdr:row>
      <xdr:rowOff>85725</xdr:rowOff>
    </xdr:from>
    <xdr:to>
      <xdr:col>1</xdr:col>
      <xdr:colOff>428625</xdr:colOff>
      <xdr:row>1</xdr:row>
      <xdr:rowOff>180975</xdr:rowOff>
    </xdr:to>
    <xdr:pic>
      <xdr:nvPicPr>
        <xdr:cNvPr id="2" name="Picture 2">
          <a:hlinkClick r:id="rId3"/>
        </xdr:cNvPr>
        <xdr:cNvPicPr preferRelativeResize="1">
          <a:picLocks noChangeAspect="1"/>
        </xdr:cNvPicPr>
      </xdr:nvPicPr>
      <xdr:blipFill>
        <a:blip r:embed="rId1"/>
        <a:stretch>
          <a:fillRect/>
        </a:stretch>
      </xdr:blipFill>
      <xdr:spPr>
        <a:xfrm>
          <a:off x="323850" y="85725"/>
          <a:ext cx="219075" cy="2095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190500</xdr:colOff>
      <xdr:row>1</xdr:row>
      <xdr:rowOff>180975</xdr:rowOff>
    </xdr:to>
    <xdr:pic>
      <xdr:nvPicPr>
        <xdr:cNvPr id="3" name="Picture 3">
          <a:hlinkClick r:id="rId6"/>
        </xdr:cNvPr>
        <xdr:cNvPicPr preferRelativeResize="1">
          <a:picLocks noChangeAspect="1"/>
        </xdr:cNvPicPr>
      </xdr:nvPicPr>
      <xdr:blipFill>
        <a:blip r:embed="rId4"/>
        <a:stretch>
          <a:fillRect/>
        </a:stretch>
      </xdr:blipFill>
      <xdr:spPr>
        <a:xfrm>
          <a:off x="85725" y="85725"/>
          <a:ext cx="219075" cy="209550"/>
        </a:xfrm>
        <a:prstGeom prst="rect">
          <a:avLst/>
        </a:prstGeom>
        <a:noFill/>
        <a:ln w="9525" cmpd="sng">
          <a:noFill/>
        </a:ln>
      </xdr:spPr>
    </xdr:pic>
    <xdr:clientData/>
  </xdr:twoCellAnchor>
  <xdr:twoCellAnchor editAs="oneCell">
    <xdr:from>
      <xdr:col>1</xdr:col>
      <xdr:colOff>923925</xdr:colOff>
      <xdr:row>0</xdr:row>
      <xdr:rowOff>85725</xdr:rowOff>
    </xdr:from>
    <xdr:to>
      <xdr:col>1</xdr:col>
      <xdr:colOff>1076325</xdr:colOff>
      <xdr:row>1</xdr:row>
      <xdr:rowOff>123825</xdr:rowOff>
    </xdr:to>
    <xdr:pic>
      <xdr:nvPicPr>
        <xdr:cNvPr id="4" name="Picture 4">
          <a:hlinkClick r:id="rId9"/>
        </xdr:cNvPr>
        <xdr:cNvPicPr preferRelativeResize="1">
          <a:picLocks noChangeAspect="1"/>
        </xdr:cNvPicPr>
      </xdr:nvPicPr>
      <xdr:blipFill>
        <a:blip r:embed="rId7"/>
        <a:stretch>
          <a:fillRect/>
        </a:stretch>
      </xdr:blipFill>
      <xdr:spPr>
        <a:xfrm>
          <a:off x="1038225" y="85725"/>
          <a:ext cx="152400" cy="152400"/>
        </a:xfrm>
        <a:prstGeom prst="rect">
          <a:avLst/>
        </a:prstGeom>
        <a:solidFill>
          <a:srgbClr val="3366FF"/>
        </a:solidFill>
        <a:ln w="9525" cmpd="sng">
          <a:solidFill>
            <a:srgbClr val="0000FF"/>
          </a:solidFill>
          <a:headEnd type="none"/>
          <a:tailEnd type="none"/>
        </a:ln>
      </xdr:spPr>
    </xdr:pic>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8</xdr:col>
      <xdr:colOff>0</xdr:colOff>
      <xdr:row>4</xdr:row>
      <xdr:rowOff>9525</xdr:rowOff>
    </xdr:to>
    <xdr:sp>
      <xdr:nvSpPr>
        <xdr:cNvPr id="1" name="Rectangle 1"/>
        <xdr:cNvSpPr>
          <a:spLocks/>
        </xdr:cNvSpPr>
      </xdr:nvSpPr>
      <xdr:spPr>
        <a:xfrm>
          <a:off x="114300" y="552450"/>
          <a:ext cx="6686550"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238125</xdr:colOff>
      <xdr:row>0</xdr:row>
      <xdr:rowOff>142875</xdr:rowOff>
    </xdr:from>
    <xdr:to>
      <xdr:col>1</xdr:col>
      <xdr:colOff>457200</xdr:colOff>
      <xdr:row>1</xdr:row>
      <xdr:rowOff>209550</xdr:rowOff>
    </xdr:to>
    <xdr:pic>
      <xdr:nvPicPr>
        <xdr:cNvPr id="2" name="Picture 3">
          <a:hlinkClick r:id="rId3"/>
        </xdr:cNvPr>
        <xdr:cNvPicPr preferRelativeResize="1">
          <a:picLocks noChangeAspect="1"/>
        </xdr:cNvPicPr>
      </xdr:nvPicPr>
      <xdr:blipFill>
        <a:blip r:embed="rId1"/>
        <a:stretch>
          <a:fillRect/>
        </a:stretch>
      </xdr:blipFill>
      <xdr:spPr>
        <a:xfrm>
          <a:off x="352425" y="142875"/>
          <a:ext cx="219075" cy="228600"/>
        </a:xfrm>
        <a:prstGeom prst="rect">
          <a:avLst/>
        </a:prstGeom>
        <a:noFill/>
        <a:ln w="9525" cmpd="sng">
          <a:noFill/>
        </a:ln>
      </xdr:spPr>
    </xdr:pic>
    <xdr:clientData/>
  </xdr:twoCellAnchor>
  <xdr:twoCellAnchor editAs="oneCell">
    <xdr:from>
      <xdr:col>1</xdr:col>
      <xdr:colOff>57150</xdr:colOff>
      <xdr:row>0</xdr:row>
      <xdr:rowOff>142875</xdr:rowOff>
    </xdr:from>
    <xdr:to>
      <xdr:col>1</xdr:col>
      <xdr:colOff>276225</xdr:colOff>
      <xdr:row>1</xdr:row>
      <xdr:rowOff>209550</xdr:rowOff>
    </xdr:to>
    <xdr:pic>
      <xdr:nvPicPr>
        <xdr:cNvPr id="3" name="Picture 4">
          <a:hlinkClick r:id="rId6"/>
        </xdr:cNvPr>
        <xdr:cNvPicPr preferRelativeResize="1">
          <a:picLocks noChangeAspect="1"/>
        </xdr:cNvPicPr>
      </xdr:nvPicPr>
      <xdr:blipFill>
        <a:blip r:embed="rId4"/>
        <a:stretch>
          <a:fillRect/>
        </a:stretch>
      </xdr:blipFill>
      <xdr:spPr>
        <a:xfrm>
          <a:off x="171450" y="142875"/>
          <a:ext cx="219075" cy="228600"/>
        </a:xfrm>
        <a:prstGeom prst="rect">
          <a:avLst/>
        </a:prstGeom>
        <a:noFill/>
        <a:ln w="9525" cmpd="sng">
          <a:noFill/>
        </a:ln>
      </xdr:spPr>
    </xdr:pic>
    <xdr:clientData/>
  </xdr:twoCellAnchor>
  <xdr:twoCellAnchor editAs="oneCell">
    <xdr:from>
      <xdr:col>1</xdr:col>
      <xdr:colOff>561975</xdr:colOff>
      <xdr:row>1</xdr:row>
      <xdr:rowOff>19050</xdr:rowOff>
    </xdr:from>
    <xdr:to>
      <xdr:col>1</xdr:col>
      <xdr:colOff>714375</xdr:colOff>
      <xdr:row>1</xdr:row>
      <xdr:rowOff>180975</xdr:rowOff>
    </xdr:to>
    <xdr:pic>
      <xdr:nvPicPr>
        <xdr:cNvPr id="4" name="Picture 5">
          <a:hlinkClick r:id="rId9"/>
        </xdr:cNvPr>
        <xdr:cNvPicPr preferRelativeResize="1">
          <a:picLocks noChangeAspect="1"/>
        </xdr:cNvPicPr>
      </xdr:nvPicPr>
      <xdr:blipFill>
        <a:blip r:embed="rId7"/>
        <a:stretch>
          <a:fillRect/>
        </a:stretch>
      </xdr:blipFill>
      <xdr:spPr>
        <a:xfrm>
          <a:off x="676275" y="180975"/>
          <a:ext cx="152400" cy="161925"/>
        </a:xfrm>
        <a:prstGeom prst="rect">
          <a:avLst/>
        </a:prstGeom>
        <a:solidFill>
          <a:srgbClr val="3366FF"/>
        </a:solidFill>
        <a:ln w="9525" cmpd="sng">
          <a:solidFill>
            <a:srgbClr val="0000FF"/>
          </a:solidFill>
          <a:headEnd type="none"/>
          <a:tailEnd type="none"/>
        </a:ln>
      </xdr:spPr>
    </xdr:pic>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8</xdr:col>
      <xdr:colOff>0</xdr:colOff>
      <xdr:row>4</xdr:row>
      <xdr:rowOff>9525</xdr:rowOff>
    </xdr:to>
    <xdr:sp>
      <xdr:nvSpPr>
        <xdr:cNvPr id="1" name="Rectangle 1"/>
        <xdr:cNvSpPr>
          <a:spLocks/>
        </xdr:cNvSpPr>
      </xdr:nvSpPr>
      <xdr:spPr>
        <a:xfrm>
          <a:off x="114300" y="552450"/>
          <a:ext cx="7077075"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257175</xdr:colOff>
      <xdr:row>0</xdr:row>
      <xdr:rowOff>142875</xdr:rowOff>
    </xdr:from>
    <xdr:to>
      <xdr:col>1</xdr:col>
      <xdr:colOff>476250</xdr:colOff>
      <xdr:row>1</xdr:row>
      <xdr:rowOff>190500</xdr:rowOff>
    </xdr:to>
    <xdr:pic>
      <xdr:nvPicPr>
        <xdr:cNvPr id="2" name="Picture 14">
          <a:hlinkClick r:id="rId3"/>
        </xdr:cNvPr>
        <xdr:cNvPicPr preferRelativeResize="1">
          <a:picLocks noChangeAspect="1"/>
        </xdr:cNvPicPr>
      </xdr:nvPicPr>
      <xdr:blipFill>
        <a:blip r:embed="rId1"/>
        <a:stretch>
          <a:fillRect/>
        </a:stretch>
      </xdr:blipFill>
      <xdr:spPr>
        <a:xfrm>
          <a:off x="371475" y="142875"/>
          <a:ext cx="219075" cy="209550"/>
        </a:xfrm>
        <a:prstGeom prst="rect">
          <a:avLst/>
        </a:prstGeom>
        <a:noFill/>
        <a:ln w="9525" cmpd="sng">
          <a:noFill/>
        </a:ln>
      </xdr:spPr>
    </xdr:pic>
    <xdr:clientData/>
  </xdr:twoCellAnchor>
  <xdr:twoCellAnchor editAs="oneCell">
    <xdr:from>
      <xdr:col>1</xdr:col>
      <xdr:colOff>19050</xdr:colOff>
      <xdr:row>1</xdr:row>
      <xdr:rowOff>0</xdr:rowOff>
    </xdr:from>
    <xdr:to>
      <xdr:col>1</xdr:col>
      <xdr:colOff>238125</xdr:colOff>
      <xdr:row>1</xdr:row>
      <xdr:rowOff>209550</xdr:rowOff>
    </xdr:to>
    <xdr:pic>
      <xdr:nvPicPr>
        <xdr:cNvPr id="3" name="Picture 15">
          <a:hlinkClick r:id="rId6"/>
        </xdr:cNvPr>
        <xdr:cNvPicPr preferRelativeResize="1">
          <a:picLocks noChangeAspect="1"/>
        </xdr:cNvPicPr>
      </xdr:nvPicPr>
      <xdr:blipFill>
        <a:blip r:embed="rId4"/>
        <a:stretch>
          <a:fillRect/>
        </a:stretch>
      </xdr:blipFill>
      <xdr:spPr>
        <a:xfrm>
          <a:off x="133350" y="161925"/>
          <a:ext cx="219075" cy="209550"/>
        </a:xfrm>
        <a:prstGeom prst="rect">
          <a:avLst/>
        </a:prstGeom>
        <a:noFill/>
        <a:ln w="9525" cmpd="sng">
          <a:noFill/>
        </a:ln>
      </xdr:spPr>
    </xdr:pic>
    <xdr:clientData/>
  </xdr:twoCellAnchor>
  <xdr:twoCellAnchor editAs="oneCell">
    <xdr:from>
      <xdr:col>1</xdr:col>
      <xdr:colOff>581025</xdr:colOff>
      <xdr:row>1</xdr:row>
      <xdr:rowOff>0</xdr:rowOff>
    </xdr:from>
    <xdr:to>
      <xdr:col>1</xdr:col>
      <xdr:colOff>733425</xdr:colOff>
      <xdr:row>1</xdr:row>
      <xdr:rowOff>161925</xdr:rowOff>
    </xdr:to>
    <xdr:pic>
      <xdr:nvPicPr>
        <xdr:cNvPr id="4" name="Picture 16">
          <a:hlinkClick r:id="rId9"/>
        </xdr:cNvPr>
        <xdr:cNvPicPr preferRelativeResize="1">
          <a:picLocks noChangeAspect="1"/>
        </xdr:cNvPicPr>
      </xdr:nvPicPr>
      <xdr:blipFill>
        <a:blip r:embed="rId7"/>
        <a:stretch>
          <a:fillRect/>
        </a:stretch>
      </xdr:blipFill>
      <xdr:spPr>
        <a:xfrm>
          <a:off x="695325" y="161925"/>
          <a:ext cx="152400" cy="161925"/>
        </a:xfrm>
        <a:prstGeom prst="rect">
          <a:avLst/>
        </a:prstGeom>
        <a:solidFill>
          <a:srgbClr val="3366FF"/>
        </a:solidFill>
        <a:ln w="9525" cmpd="sng">
          <a:solidFill>
            <a:srgbClr val="0000FF"/>
          </a:solidFill>
          <a:headEnd type="none"/>
          <a:tailEnd type="none"/>
        </a:ln>
      </xdr:spPr>
    </xdr:pic>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8</xdr:col>
      <xdr:colOff>0</xdr:colOff>
      <xdr:row>4</xdr:row>
      <xdr:rowOff>9525</xdr:rowOff>
    </xdr:to>
    <xdr:sp>
      <xdr:nvSpPr>
        <xdr:cNvPr id="1" name="Rectangle 1"/>
        <xdr:cNvSpPr>
          <a:spLocks/>
        </xdr:cNvSpPr>
      </xdr:nvSpPr>
      <xdr:spPr>
        <a:xfrm>
          <a:off x="114300" y="552450"/>
          <a:ext cx="6400800"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304800</xdr:colOff>
      <xdr:row>0</xdr:row>
      <xdr:rowOff>133350</xdr:rowOff>
    </xdr:from>
    <xdr:to>
      <xdr:col>1</xdr:col>
      <xdr:colOff>523875</xdr:colOff>
      <xdr:row>1</xdr:row>
      <xdr:rowOff>190500</xdr:rowOff>
    </xdr:to>
    <xdr:pic>
      <xdr:nvPicPr>
        <xdr:cNvPr id="2" name="Picture 2">
          <a:hlinkClick r:id="rId3"/>
        </xdr:cNvPr>
        <xdr:cNvPicPr preferRelativeResize="1">
          <a:picLocks noChangeAspect="1"/>
        </xdr:cNvPicPr>
      </xdr:nvPicPr>
      <xdr:blipFill>
        <a:blip r:embed="rId1"/>
        <a:stretch>
          <a:fillRect/>
        </a:stretch>
      </xdr:blipFill>
      <xdr:spPr>
        <a:xfrm>
          <a:off x="419100" y="133350"/>
          <a:ext cx="219075" cy="219075"/>
        </a:xfrm>
        <a:prstGeom prst="rect">
          <a:avLst/>
        </a:prstGeom>
        <a:noFill/>
        <a:ln w="9525" cmpd="sng">
          <a:noFill/>
        </a:ln>
      </xdr:spPr>
    </xdr:pic>
    <xdr:clientData/>
  </xdr:twoCellAnchor>
  <xdr:twoCellAnchor editAs="oneCell">
    <xdr:from>
      <xdr:col>1</xdr:col>
      <xdr:colOff>95250</xdr:colOff>
      <xdr:row>0</xdr:row>
      <xdr:rowOff>142875</xdr:rowOff>
    </xdr:from>
    <xdr:to>
      <xdr:col>1</xdr:col>
      <xdr:colOff>323850</xdr:colOff>
      <xdr:row>1</xdr:row>
      <xdr:rowOff>200025</xdr:rowOff>
    </xdr:to>
    <xdr:pic>
      <xdr:nvPicPr>
        <xdr:cNvPr id="3" name="Picture 3">
          <a:hlinkClick r:id="rId6"/>
        </xdr:cNvPr>
        <xdr:cNvPicPr preferRelativeResize="1">
          <a:picLocks noChangeAspect="1"/>
        </xdr:cNvPicPr>
      </xdr:nvPicPr>
      <xdr:blipFill>
        <a:blip r:embed="rId4"/>
        <a:stretch>
          <a:fillRect/>
        </a:stretch>
      </xdr:blipFill>
      <xdr:spPr>
        <a:xfrm>
          <a:off x="209550" y="142875"/>
          <a:ext cx="228600" cy="219075"/>
        </a:xfrm>
        <a:prstGeom prst="rect">
          <a:avLst/>
        </a:prstGeom>
        <a:noFill/>
        <a:ln w="9525" cmpd="sng">
          <a:noFill/>
        </a:ln>
      </xdr:spPr>
    </xdr:pic>
    <xdr:clientData/>
  </xdr:twoCellAnchor>
  <xdr:twoCellAnchor editAs="oneCell">
    <xdr:from>
      <xdr:col>1</xdr:col>
      <xdr:colOff>704850</xdr:colOff>
      <xdr:row>1</xdr:row>
      <xdr:rowOff>0</xdr:rowOff>
    </xdr:from>
    <xdr:to>
      <xdr:col>1</xdr:col>
      <xdr:colOff>866775</xdr:colOff>
      <xdr:row>1</xdr:row>
      <xdr:rowOff>161925</xdr:rowOff>
    </xdr:to>
    <xdr:pic>
      <xdr:nvPicPr>
        <xdr:cNvPr id="4" name="Picture 4">
          <a:hlinkClick r:id="rId9"/>
        </xdr:cNvPr>
        <xdr:cNvPicPr preferRelativeResize="1">
          <a:picLocks noChangeAspect="1"/>
        </xdr:cNvPicPr>
      </xdr:nvPicPr>
      <xdr:blipFill>
        <a:blip r:embed="rId7"/>
        <a:stretch>
          <a:fillRect/>
        </a:stretch>
      </xdr:blipFill>
      <xdr:spPr>
        <a:xfrm>
          <a:off x="819150" y="161925"/>
          <a:ext cx="161925" cy="161925"/>
        </a:xfrm>
        <a:prstGeom prst="rect">
          <a:avLst/>
        </a:prstGeom>
        <a:solidFill>
          <a:srgbClr val="3366FF"/>
        </a:solidFill>
        <a:ln w="9525" cmpd="sng">
          <a:solidFill>
            <a:srgbClr val="0000FF"/>
          </a:solidFill>
          <a:headEnd type="none"/>
          <a:tailEnd type="none"/>
        </a:ln>
      </xdr:spPr>
    </xdr:pic>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8</xdr:col>
      <xdr:colOff>0</xdr:colOff>
      <xdr:row>4</xdr:row>
      <xdr:rowOff>9525</xdr:rowOff>
    </xdr:to>
    <xdr:sp>
      <xdr:nvSpPr>
        <xdr:cNvPr id="1" name="Rectangle 1"/>
        <xdr:cNvSpPr>
          <a:spLocks/>
        </xdr:cNvSpPr>
      </xdr:nvSpPr>
      <xdr:spPr>
        <a:xfrm>
          <a:off x="114300" y="552450"/>
          <a:ext cx="6353175"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40</xdr:row>
      <xdr:rowOff>114300</xdr:rowOff>
    </xdr:from>
    <xdr:to>
      <xdr:col>7</xdr:col>
      <xdr:colOff>1038225</xdr:colOff>
      <xdr:row>52</xdr:row>
      <xdr:rowOff>142875</xdr:rowOff>
    </xdr:to>
    <xdr:graphicFrame>
      <xdr:nvGraphicFramePr>
        <xdr:cNvPr id="2" name="Chart 8"/>
        <xdr:cNvGraphicFramePr/>
      </xdr:nvGraphicFramePr>
      <xdr:xfrm>
        <a:off x="114300" y="8162925"/>
        <a:ext cx="5534025" cy="1971675"/>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228600</xdr:colOff>
      <xdr:row>0</xdr:row>
      <xdr:rowOff>142875</xdr:rowOff>
    </xdr:from>
    <xdr:to>
      <xdr:col>1</xdr:col>
      <xdr:colOff>447675</xdr:colOff>
      <xdr:row>1</xdr:row>
      <xdr:rowOff>190500</xdr:rowOff>
    </xdr:to>
    <xdr:pic>
      <xdr:nvPicPr>
        <xdr:cNvPr id="3" name="Picture 9">
          <a:hlinkClick r:id="rId4"/>
        </xdr:cNvPr>
        <xdr:cNvPicPr preferRelativeResize="1">
          <a:picLocks noChangeAspect="1"/>
        </xdr:cNvPicPr>
      </xdr:nvPicPr>
      <xdr:blipFill>
        <a:blip r:embed="rId2"/>
        <a:stretch>
          <a:fillRect/>
        </a:stretch>
      </xdr:blipFill>
      <xdr:spPr>
        <a:xfrm>
          <a:off x="342900" y="142875"/>
          <a:ext cx="219075" cy="209550"/>
        </a:xfrm>
        <a:prstGeom prst="rect">
          <a:avLst/>
        </a:prstGeom>
        <a:noFill/>
        <a:ln w="9525" cmpd="sng">
          <a:noFill/>
        </a:ln>
      </xdr:spPr>
    </xdr:pic>
    <xdr:clientData/>
  </xdr:twoCellAnchor>
  <xdr:twoCellAnchor editAs="oneCell">
    <xdr:from>
      <xdr:col>1</xdr:col>
      <xdr:colOff>9525</xdr:colOff>
      <xdr:row>0</xdr:row>
      <xdr:rowOff>142875</xdr:rowOff>
    </xdr:from>
    <xdr:to>
      <xdr:col>1</xdr:col>
      <xdr:colOff>228600</xdr:colOff>
      <xdr:row>1</xdr:row>
      <xdr:rowOff>190500</xdr:rowOff>
    </xdr:to>
    <xdr:pic>
      <xdr:nvPicPr>
        <xdr:cNvPr id="4" name="Picture 10">
          <a:hlinkClick r:id="rId7"/>
        </xdr:cNvPr>
        <xdr:cNvPicPr preferRelativeResize="1">
          <a:picLocks noChangeAspect="1"/>
        </xdr:cNvPicPr>
      </xdr:nvPicPr>
      <xdr:blipFill>
        <a:blip r:embed="rId5"/>
        <a:stretch>
          <a:fillRect/>
        </a:stretch>
      </xdr:blipFill>
      <xdr:spPr>
        <a:xfrm>
          <a:off x="123825" y="142875"/>
          <a:ext cx="219075" cy="209550"/>
        </a:xfrm>
        <a:prstGeom prst="rect">
          <a:avLst/>
        </a:prstGeom>
        <a:noFill/>
        <a:ln w="9525" cmpd="sng">
          <a:noFill/>
        </a:ln>
      </xdr:spPr>
    </xdr:pic>
    <xdr:clientData/>
  </xdr:twoCellAnchor>
  <xdr:twoCellAnchor editAs="oneCell">
    <xdr:from>
      <xdr:col>1</xdr:col>
      <xdr:colOff>542925</xdr:colOff>
      <xdr:row>1</xdr:row>
      <xdr:rowOff>9525</xdr:rowOff>
    </xdr:from>
    <xdr:to>
      <xdr:col>1</xdr:col>
      <xdr:colOff>685800</xdr:colOff>
      <xdr:row>1</xdr:row>
      <xdr:rowOff>171450</xdr:rowOff>
    </xdr:to>
    <xdr:pic>
      <xdr:nvPicPr>
        <xdr:cNvPr id="5" name="Picture 11">
          <a:hlinkClick r:id="rId10"/>
        </xdr:cNvPr>
        <xdr:cNvPicPr preferRelativeResize="1">
          <a:picLocks noChangeAspect="1"/>
        </xdr:cNvPicPr>
      </xdr:nvPicPr>
      <xdr:blipFill>
        <a:blip r:embed="rId8"/>
        <a:stretch>
          <a:fillRect/>
        </a:stretch>
      </xdr:blipFill>
      <xdr:spPr>
        <a:xfrm>
          <a:off x="657225" y="171450"/>
          <a:ext cx="142875" cy="161925"/>
        </a:xfrm>
        <a:prstGeom prst="rect">
          <a:avLst/>
        </a:prstGeom>
        <a:solidFill>
          <a:srgbClr val="3366FF"/>
        </a:solidFill>
        <a:ln w="9525" cmpd="sng">
          <a:solidFill>
            <a:srgbClr val="0000FF"/>
          </a:solidFill>
          <a:headEnd type="none"/>
          <a:tailEnd type="none"/>
        </a:ln>
      </xdr:spPr>
    </xdr:pic>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8</xdr:col>
      <xdr:colOff>0</xdr:colOff>
      <xdr:row>4</xdr:row>
      <xdr:rowOff>9525</xdr:rowOff>
    </xdr:to>
    <xdr:sp>
      <xdr:nvSpPr>
        <xdr:cNvPr id="1" name="Rectangle 1"/>
        <xdr:cNvSpPr>
          <a:spLocks/>
        </xdr:cNvSpPr>
      </xdr:nvSpPr>
      <xdr:spPr>
        <a:xfrm>
          <a:off x="114300" y="552450"/>
          <a:ext cx="7334250"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285750</xdr:colOff>
      <xdr:row>1</xdr:row>
      <xdr:rowOff>19050</xdr:rowOff>
    </xdr:from>
    <xdr:to>
      <xdr:col>1</xdr:col>
      <xdr:colOff>495300</xdr:colOff>
      <xdr:row>1</xdr:row>
      <xdr:rowOff>228600</xdr:rowOff>
    </xdr:to>
    <xdr:pic>
      <xdr:nvPicPr>
        <xdr:cNvPr id="2" name="Picture 6">
          <a:hlinkClick r:id="rId3"/>
        </xdr:cNvPr>
        <xdr:cNvPicPr preferRelativeResize="1">
          <a:picLocks noChangeAspect="1"/>
        </xdr:cNvPicPr>
      </xdr:nvPicPr>
      <xdr:blipFill>
        <a:blip r:embed="rId1"/>
        <a:stretch>
          <a:fillRect/>
        </a:stretch>
      </xdr:blipFill>
      <xdr:spPr>
        <a:xfrm>
          <a:off x="400050" y="180975"/>
          <a:ext cx="209550" cy="209550"/>
        </a:xfrm>
        <a:prstGeom prst="rect">
          <a:avLst/>
        </a:prstGeom>
        <a:noFill/>
        <a:ln w="9525" cmpd="sng">
          <a:noFill/>
        </a:ln>
      </xdr:spPr>
    </xdr:pic>
    <xdr:clientData/>
  </xdr:twoCellAnchor>
  <xdr:twoCellAnchor editAs="oneCell">
    <xdr:from>
      <xdr:col>1</xdr:col>
      <xdr:colOff>19050</xdr:colOff>
      <xdr:row>1</xdr:row>
      <xdr:rowOff>19050</xdr:rowOff>
    </xdr:from>
    <xdr:to>
      <xdr:col>1</xdr:col>
      <xdr:colOff>238125</xdr:colOff>
      <xdr:row>1</xdr:row>
      <xdr:rowOff>228600</xdr:rowOff>
    </xdr:to>
    <xdr:pic>
      <xdr:nvPicPr>
        <xdr:cNvPr id="3" name="Picture 7">
          <a:hlinkClick r:id="rId6"/>
        </xdr:cNvPr>
        <xdr:cNvPicPr preferRelativeResize="1">
          <a:picLocks noChangeAspect="1"/>
        </xdr:cNvPicPr>
      </xdr:nvPicPr>
      <xdr:blipFill>
        <a:blip r:embed="rId4"/>
        <a:stretch>
          <a:fillRect/>
        </a:stretch>
      </xdr:blipFill>
      <xdr:spPr>
        <a:xfrm>
          <a:off x="133350" y="180975"/>
          <a:ext cx="219075" cy="209550"/>
        </a:xfrm>
        <a:prstGeom prst="rect">
          <a:avLst/>
        </a:prstGeom>
        <a:noFill/>
        <a:ln w="9525" cmpd="sng">
          <a:noFill/>
        </a:ln>
      </xdr:spPr>
    </xdr:pic>
    <xdr:clientData/>
  </xdr:twoCellAnchor>
  <xdr:twoCellAnchor editAs="oneCell">
    <xdr:from>
      <xdr:col>1</xdr:col>
      <xdr:colOff>561975</xdr:colOff>
      <xdr:row>1</xdr:row>
      <xdr:rowOff>19050</xdr:rowOff>
    </xdr:from>
    <xdr:to>
      <xdr:col>1</xdr:col>
      <xdr:colOff>714375</xdr:colOff>
      <xdr:row>1</xdr:row>
      <xdr:rowOff>180975</xdr:rowOff>
    </xdr:to>
    <xdr:pic>
      <xdr:nvPicPr>
        <xdr:cNvPr id="4" name="Picture 8">
          <a:hlinkClick r:id="rId9"/>
        </xdr:cNvPr>
        <xdr:cNvPicPr preferRelativeResize="1">
          <a:picLocks noChangeAspect="1"/>
        </xdr:cNvPicPr>
      </xdr:nvPicPr>
      <xdr:blipFill>
        <a:blip r:embed="rId7"/>
        <a:stretch>
          <a:fillRect/>
        </a:stretch>
      </xdr:blipFill>
      <xdr:spPr>
        <a:xfrm>
          <a:off x="676275" y="180975"/>
          <a:ext cx="152400" cy="161925"/>
        </a:xfrm>
        <a:prstGeom prst="rect">
          <a:avLst/>
        </a:prstGeom>
        <a:solidFill>
          <a:srgbClr val="3366FF"/>
        </a:solidFill>
        <a:ln w="9525" cmpd="sng">
          <a:solidFill>
            <a:srgbClr val="0000FF"/>
          </a:solidFill>
          <a:headEnd type="none"/>
          <a:tailEnd type="none"/>
        </a:ln>
      </xdr:spPr>
    </xdr:pic>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8</xdr:col>
      <xdr:colOff>0</xdr:colOff>
      <xdr:row>4</xdr:row>
      <xdr:rowOff>9525</xdr:rowOff>
    </xdr:to>
    <xdr:sp>
      <xdr:nvSpPr>
        <xdr:cNvPr id="1" name="Rectangle 1"/>
        <xdr:cNvSpPr>
          <a:spLocks/>
        </xdr:cNvSpPr>
      </xdr:nvSpPr>
      <xdr:spPr>
        <a:xfrm>
          <a:off x="114300" y="552450"/>
          <a:ext cx="7458075" cy="2571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342900</xdr:colOff>
      <xdr:row>1</xdr:row>
      <xdr:rowOff>9525</xdr:rowOff>
    </xdr:from>
    <xdr:to>
      <xdr:col>1</xdr:col>
      <xdr:colOff>552450</xdr:colOff>
      <xdr:row>1</xdr:row>
      <xdr:rowOff>228600</xdr:rowOff>
    </xdr:to>
    <xdr:pic>
      <xdr:nvPicPr>
        <xdr:cNvPr id="2" name="Picture 4">
          <a:hlinkClick r:id="rId3"/>
        </xdr:cNvPr>
        <xdr:cNvPicPr preferRelativeResize="1">
          <a:picLocks noChangeAspect="1"/>
        </xdr:cNvPicPr>
      </xdr:nvPicPr>
      <xdr:blipFill>
        <a:blip r:embed="rId1"/>
        <a:stretch>
          <a:fillRect/>
        </a:stretch>
      </xdr:blipFill>
      <xdr:spPr>
        <a:xfrm>
          <a:off x="457200" y="171450"/>
          <a:ext cx="209550" cy="219075"/>
        </a:xfrm>
        <a:prstGeom prst="rect">
          <a:avLst/>
        </a:prstGeom>
        <a:noFill/>
        <a:ln w="9525" cmpd="sng">
          <a:noFill/>
        </a:ln>
      </xdr:spPr>
    </xdr:pic>
    <xdr:clientData/>
  </xdr:twoCellAnchor>
  <xdr:twoCellAnchor editAs="oneCell">
    <xdr:from>
      <xdr:col>1</xdr:col>
      <xdr:colOff>85725</xdr:colOff>
      <xdr:row>1</xdr:row>
      <xdr:rowOff>19050</xdr:rowOff>
    </xdr:from>
    <xdr:to>
      <xdr:col>1</xdr:col>
      <xdr:colOff>314325</xdr:colOff>
      <xdr:row>2</xdr:row>
      <xdr:rowOff>9525</xdr:rowOff>
    </xdr:to>
    <xdr:pic>
      <xdr:nvPicPr>
        <xdr:cNvPr id="3" name="Picture 5">
          <a:hlinkClick r:id="rId6"/>
        </xdr:cNvPr>
        <xdr:cNvPicPr preferRelativeResize="1">
          <a:picLocks noChangeAspect="1"/>
        </xdr:cNvPicPr>
      </xdr:nvPicPr>
      <xdr:blipFill>
        <a:blip r:embed="rId4"/>
        <a:stretch>
          <a:fillRect/>
        </a:stretch>
      </xdr:blipFill>
      <xdr:spPr>
        <a:xfrm>
          <a:off x="200025" y="180975"/>
          <a:ext cx="228600" cy="219075"/>
        </a:xfrm>
        <a:prstGeom prst="rect">
          <a:avLst/>
        </a:prstGeom>
        <a:noFill/>
        <a:ln w="9525" cmpd="sng">
          <a:noFill/>
        </a:ln>
      </xdr:spPr>
    </xdr:pic>
    <xdr:clientData/>
  </xdr:twoCellAnchor>
  <xdr:twoCellAnchor editAs="oneCell">
    <xdr:from>
      <xdr:col>2</xdr:col>
      <xdr:colOff>323850</xdr:colOff>
      <xdr:row>1</xdr:row>
      <xdr:rowOff>19050</xdr:rowOff>
    </xdr:from>
    <xdr:to>
      <xdr:col>2</xdr:col>
      <xdr:colOff>476250</xdr:colOff>
      <xdr:row>1</xdr:row>
      <xdr:rowOff>180975</xdr:rowOff>
    </xdr:to>
    <xdr:pic>
      <xdr:nvPicPr>
        <xdr:cNvPr id="4" name="Picture 6">
          <a:hlinkClick r:id="rId9"/>
        </xdr:cNvPr>
        <xdr:cNvPicPr preferRelativeResize="1">
          <a:picLocks noChangeAspect="1"/>
        </xdr:cNvPicPr>
      </xdr:nvPicPr>
      <xdr:blipFill>
        <a:blip r:embed="rId7"/>
        <a:stretch>
          <a:fillRect/>
        </a:stretch>
      </xdr:blipFill>
      <xdr:spPr>
        <a:xfrm>
          <a:off x="1714500" y="180975"/>
          <a:ext cx="152400" cy="161925"/>
        </a:xfrm>
        <a:prstGeom prst="rect">
          <a:avLst/>
        </a:prstGeom>
        <a:solidFill>
          <a:srgbClr val="3366FF"/>
        </a:solidFill>
        <a:ln w="9525" cmpd="sng">
          <a:solidFill>
            <a:srgbClr val="0000FF"/>
          </a:solidFill>
          <a:headEnd type="none"/>
          <a:tailEnd type="none"/>
        </a:ln>
      </xdr:spPr>
    </xdr:pic>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8</xdr:col>
      <xdr:colOff>0</xdr:colOff>
      <xdr:row>4</xdr:row>
      <xdr:rowOff>9525</xdr:rowOff>
    </xdr:to>
    <xdr:sp>
      <xdr:nvSpPr>
        <xdr:cNvPr id="1" name="Rectangle 1"/>
        <xdr:cNvSpPr>
          <a:spLocks/>
        </xdr:cNvSpPr>
      </xdr:nvSpPr>
      <xdr:spPr>
        <a:xfrm>
          <a:off x="114300" y="361950"/>
          <a:ext cx="6286500"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295275</xdr:colOff>
      <xdr:row>1</xdr:row>
      <xdr:rowOff>0</xdr:rowOff>
    </xdr:from>
    <xdr:to>
      <xdr:col>1</xdr:col>
      <xdr:colOff>514350</xdr:colOff>
      <xdr:row>1</xdr:row>
      <xdr:rowOff>209550</xdr:rowOff>
    </xdr:to>
    <xdr:pic>
      <xdr:nvPicPr>
        <xdr:cNvPr id="2" name="Picture 7">
          <a:hlinkClick r:id="rId3"/>
        </xdr:cNvPr>
        <xdr:cNvPicPr preferRelativeResize="1">
          <a:picLocks noChangeAspect="1"/>
        </xdr:cNvPicPr>
      </xdr:nvPicPr>
      <xdr:blipFill>
        <a:blip r:embed="rId1"/>
        <a:stretch>
          <a:fillRect/>
        </a:stretch>
      </xdr:blipFill>
      <xdr:spPr>
        <a:xfrm>
          <a:off x="409575" y="76200"/>
          <a:ext cx="219075" cy="209550"/>
        </a:xfrm>
        <a:prstGeom prst="rect">
          <a:avLst/>
        </a:prstGeom>
        <a:noFill/>
        <a:ln w="9525" cmpd="sng">
          <a:noFill/>
        </a:ln>
      </xdr:spPr>
    </xdr:pic>
    <xdr:clientData/>
  </xdr:twoCellAnchor>
  <xdr:twoCellAnchor editAs="oneCell">
    <xdr:from>
      <xdr:col>1</xdr:col>
      <xdr:colOff>47625</xdr:colOff>
      <xdr:row>1</xdr:row>
      <xdr:rowOff>0</xdr:rowOff>
    </xdr:from>
    <xdr:to>
      <xdr:col>1</xdr:col>
      <xdr:colOff>266700</xdr:colOff>
      <xdr:row>1</xdr:row>
      <xdr:rowOff>209550</xdr:rowOff>
    </xdr:to>
    <xdr:pic>
      <xdr:nvPicPr>
        <xdr:cNvPr id="3" name="Picture 8">
          <a:hlinkClick r:id="rId6"/>
        </xdr:cNvPr>
        <xdr:cNvPicPr preferRelativeResize="1">
          <a:picLocks noChangeAspect="1"/>
        </xdr:cNvPicPr>
      </xdr:nvPicPr>
      <xdr:blipFill>
        <a:blip r:embed="rId4"/>
        <a:stretch>
          <a:fillRect/>
        </a:stretch>
      </xdr:blipFill>
      <xdr:spPr>
        <a:xfrm>
          <a:off x="161925" y="76200"/>
          <a:ext cx="219075" cy="209550"/>
        </a:xfrm>
        <a:prstGeom prst="rect">
          <a:avLst/>
        </a:prstGeom>
        <a:noFill/>
        <a:ln w="9525" cmpd="sng">
          <a:noFill/>
        </a:ln>
      </xdr:spPr>
    </xdr:pic>
    <xdr:clientData/>
  </xdr:twoCellAnchor>
  <xdr:twoCellAnchor editAs="oneCell">
    <xdr:from>
      <xdr:col>1</xdr:col>
      <xdr:colOff>628650</xdr:colOff>
      <xdr:row>1</xdr:row>
      <xdr:rowOff>9525</xdr:rowOff>
    </xdr:from>
    <xdr:to>
      <xdr:col>1</xdr:col>
      <xdr:colOff>781050</xdr:colOff>
      <xdr:row>1</xdr:row>
      <xdr:rowOff>171450</xdr:rowOff>
    </xdr:to>
    <xdr:pic>
      <xdr:nvPicPr>
        <xdr:cNvPr id="4" name="Picture 9">
          <a:hlinkClick r:id="rId9"/>
        </xdr:cNvPr>
        <xdr:cNvPicPr preferRelativeResize="1">
          <a:picLocks noChangeAspect="1"/>
        </xdr:cNvPicPr>
      </xdr:nvPicPr>
      <xdr:blipFill>
        <a:blip r:embed="rId7"/>
        <a:stretch>
          <a:fillRect/>
        </a:stretch>
      </xdr:blipFill>
      <xdr:spPr>
        <a:xfrm>
          <a:off x="742950" y="85725"/>
          <a:ext cx="152400" cy="161925"/>
        </a:xfrm>
        <a:prstGeom prst="rect">
          <a:avLst/>
        </a:prstGeom>
        <a:solidFill>
          <a:srgbClr val="3366FF"/>
        </a:solidFill>
        <a:ln w="9525" cmpd="sng">
          <a:solidFill>
            <a:srgbClr val="0000FF"/>
          </a:solidFill>
          <a:headEnd type="none"/>
          <a:tailEnd type="none"/>
        </a:ln>
      </xdr:spPr>
    </xdr:pic>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8</xdr:col>
      <xdr:colOff>0</xdr:colOff>
      <xdr:row>4</xdr:row>
      <xdr:rowOff>9525</xdr:rowOff>
    </xdr:to>
    <xdr:sp>
      <xdr:nvSpPr>
        <xdr:cNvPr id="1" name="Rectangle 1"/>
        <xdr:cNvSpPr>
          <a:spLocks/>
        </xdr:cNvSpPr>
      </xdr:nvSpPr>
      <xdr:spPr>
        <a:xfrm>
          <a:off x="114300" y="552450"/>
          <a:ext cx="6657975"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xdr:row>
      <xdr:rowOff>0</xdr:rowOff>
    </xdr:from>
    <xdr:to>
      <xdr:col>8</xdr:col>
      <xdr:colOff>0</xdr:colOff>
      <xdr:row>4</xdr:row>
      <xdr:rowOff>9525</xdr:rowOff>
    </xdr:to>
    <xdr:sp>
      <xdr:nvSpPr>
        <xdr:cNvPr id="2" name="Rectangle 2"/>
        <xdr:cNvSpPr>
          <a:spLocks/>
        </xdr:cNvSpPr>
      </xdr:nvSpPr>
      <xdr:spPr>
        <a:xfrm>
          <a:off x="114300" y="552450"/>
          <a:ext cx="6657975"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295275</xdr:colOff>
      <xdr:row>0</xdr:row>
      <xdr:rowOff>123825</xdr:rowOff>
    </xdr:from>
    <xdr:to>
      <xdr:col>1</xdr:col>
      <xdr:colOff>514350</xdr:colOff>
      <xdr:row>1</xdr:row>
      <xdr:rowOff>180975</xdr:rowOff>
    </xdr:to>
    <xdr:pic>
      <xdr:nvPicPr>
        <xdr:cNvPr id="3" name="Picture 3">
          <a:hlinkClick r:id="rId3"/>
        </xdr:cNvPr>
        <xdr:cNvPicPr preferRelativeResize="1">
          <a:picLocks noChangeAspect="1"/>
        </xdr:cNvPicPr>
      </xdr:nvPicPr>
      <xdr:blipFill>
        <a:blip r:embed="rId1"/>
        <a:stretch>
          <a:fillRect/>
        </a:stretch>
      </xdr:blipFill>
      <xdr:spPr>
        <a:xfrm>
          <a:off x="409575" y="123825"/>
          <a:ext cx="219075" cy="219075"/>
        </a:xfrm>
        <a:prstGeom prst="rect">
          <a:avLst/>
        </a:prstGeom>
        <a:noFill/>
        <a:ln w="9525" cmpd="sng">
          <a:noFill/>
        </a:ln>
      </xdr:spPr>
    </xdr:pic>
    <xdr:clientData/>
  </xdr:twoCellAnchor>
  <xdr:twoCellAnchor editAs="oneCell">
    <xdr:from>
      <xdr:col>1</xdr:col>
      <xdr:colOff>38100</xdr:colOff>
      <xdr:row>0</xdr:row>
      <xdr:rowOff>152400</xdr:rowOff>
    </xdr:from>
    <xdr:to>
      <xdr:col>1</xdr:col>
      <xdr:colOff>257175</xdr:colOff>
      <xdr:row>1</xdr:row>
      <xdr:rowOff>209550</xdr:rowOff>
    </xdr:to>
    <xdr:pic>
      <xdr:nvPicPr>
        <xdr:cNvPr id="4" name="Picture 4">
          <a:hlinkClick r:id="rId6"/>
        </xdr:cNvPr>
        <xdr:cNvPicPr preferRelativeResize="1">
          <a:picLocks noChangeAspect="1"/>
        </xdr:cNvPicPr>
      </xdr:nvPicPr>
      <xdr:blipFill>
        <a:blip r:embed="rId4"/>
        <a:stretch>
          <a:fillRect/>
        </a:stretch>
      </xdr:blipFill>
      <xdr:spPr>
        <a:xfrm>
          <a:off x="152400" y="152400"/>
          <a:ext cx="219075" cy="219075"/>
        </a:xfrm>
        <a:prstGeom prst="rect">
          <a:avLst/>
        </a:prstGeom>
        <a:noFill/>
        <a:ln w="9525" cmpd="sng">
          <a:noFill/>
        </a:ln>
      </xdr:spPr>
    </xdr:pic>
    <xdr:clientData/>
  </xdr:twoCellAnchor>
  <xdr:twoCellAnchor editAs="oneCell">
    <xdr:from>
      <xdr:col>1</xdr:col>
      <xdr:colOff>638175</xdr:colOff>
      <xdr:row>0</xdr:row>
      <xdr:rowOff>152400</xdr:rowOff>
    </xdr:from>
    <xdr:to>
      <xdr:col>1</xdr:col>
      <xdr:colOff>790575</xdr:colOff>
      <xdr:row>1</xdr:row>
      <xdr:rowOff>152400</xdr:rowOff>
    </xdr:to>
    <xdr:pic>
      <xdr:nvPicPr>
        <xdr:cNvPr id="5" name="Picture 5">
          <a:hlinkClick r:id="rId9"/>
        </xdr:cNvPr>
        <xdr:cNvPicPr preferRelativeResize="1">
          <a:picLocks noChangeAspect="1"/>
        </xdr:cNvPicPr>
      </xdr:nvPicPr>
      <xdr:blipFill>
        <a:blip r:embed="rId7"/>
        <a:stretch>
          <a:fillRect/>
        </a:stretch>
      </xdr:blipFill>
      <xdr:spPr>
        <a:xfrm>
          <a:off x="752475" y="152400"/>
          <a:ext cx="152400" cy="161925"/>
        </a:xfrm>
        <a:prstGeom prst="rect">
          <a:avLst/>
        </a:prstGeom>
        <a:solidFill>
          <a:srgbClr val="3366FF"/>
        </a:solidFill>
        <a:ln w="9525" cmpd="sng">
          <a:solidFill>
            <a:srgbClr val="0000FF"/>
          </a:solidFill>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0</xdr:rowOff>
    </xdr:from>
    <xdr:to>
      <xdr:col>24</xdr:col>
      <xdr:colOff>419100</xdr:colOff>
      <xdr:row>4</xdr:row>
      <xdr:rowOff>9525</xdr:rowOff>
    </xdr:to>
    <xdr:sp>
      <xdr:nvSpPr>
        <xdr:cNvPr id="1" name="Rectangle 1"/>
        <xdr:cNvSpPr>
          <a:spLocks/>
        </xdr:cNvSpPr>
      </xdr:nvSpPr>
      <xdr:spPr>
        <a:xfrm>
          <a:off x="47625" y="514350"/>
          <a:ext cx="8753475"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6</xdr:row>
      <xdr:rowOff>19050</xdr:rowOff>
    </xdr:from>
    <xdr:to>
      <xdr:col>13</xdr:col>
      <xdr:colOff>0</xdr:colOff>
      <xdr:row>8</xdr:row>
      <xdr:rowOff>0</xdr:rowOff>
    </xdr:to>
    <xdr:sp fLocksText="0">
      <xdr:nvSpPr>
        <xdr:cNvPr id="2" name="TextBox 2"/>
        <xdr:cNvSpPr txBox="1">
          <a:spLocks noChangeArrowheads="1"/>
        </xdr:cNvSpPr>
      </xdr:nvSpPr>
      <xdr:spPr>
        <a:xfrm>
          <a:off x="4581525" y="1047750"/>
          <a:ext cx="0" cy="2952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13</xdr:col>
      <xdr:colOff>0</xdr:colOff>
      <xdr:row>6</xdr:row>
      <xdr:rowOff>9525</xdr:rowOff>
    </xdr:from>
    <xdr:to>
      <xdr:col>13</xdr:col>
      <xdr:colOff>0</xdr:colOff>
      <xdr:row>8</xdr:row>
      <xdr:rowOff>19050</xdr:rowOff>
    </xdr:to>
    <xdr:sp fLocksText="0">
      <xdr:nvSpPr>
        <xdr:cNvPr id="3" name="TextBox 3"/>
        <xdr:cNvSpPr txBox="1">
          <a:spLocks noChangeArrowheads="1"/>
        </xdr:cNvSpPr>
      </xdr:nvSpPr>
      <xdr:spPr>
        <a:xfrm>
          <a:off x="4581525" y="1038225"/>
          <a:ext cx="0" cy="32385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Variação em relação mês anterior (%)</a:t>
          </a:r>
        </a:p>
      </xdr:txBody>
    </xdr:sp>
    <xdr:clientData fLocksWithSheet="0"/>
  </xdr:twoCellAnchor>
  <xdr:twoCellAnchor>
    <xdr:from>
      <xdr:col>13</xdr:col>
      <xdr:colOff>0</xdr:colOff>
      <xdr:row>6</xdr:row>
      <xdr:rowOff>9525</xdr:rowOff>
    </xdr:from>
    <xdr:to>
      <xdr:col>13</xdr:col>
      <xdr:colOff>0</xdr:colOff>
      <xdr:row>8</xdr:row>
      <xdr:rowOff>0</xdr:rowOff>
    </xdr:to>
    <xdr:sp fLocksText="0">
      <xdr:nvSpPr>
        <xdr:cNvPr id="4" name="TextBox 4"/>
        <xdr:cNvSpPr txBox="1">
          <a:spLocks noChangeArrowheads="1"/>
        </xdr:cNvSpPr>
      </xdr:nvSpPr>
      <xdr:spPr>
        <a:xfrm>
          <a:off x="4581525" y="1038225"/>
          <a:ext cx="0" cy="3048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 do total</a:t>
          </a:r>
        </a:p>
      </xdr:txBody>
    </xdr:sp>
    <xdr:clientData fLocksWithSheet="0"/>
  </xdr:twoCellAnchor>
  <xdr:twoCellAnchor>
    <xdr:from>
      <xdr:col>14</xdr:col>
      <xdr:colOff>0</xdr:colOff>
      <xdr:row>5</xdr:row>
      <xdr:rowOff>19050</xdr:rowOff>
    </xdr:from>
    <xdr:to>
      <xdr:col>14</xdr:col>
      <xdr:colOff>0</xdr:colOff>
      <xdr:row>7</xdr:row>
      <xdr:rowOff>161925</xdr:rowOff>
    </xdr:to>
    <xdr:sp fLocksText="0">
      <xdr:nvSpPr>
        <xdr:cNvPr id="5" name="TextBox 5"/>
        <xdr:cNvSpPr txBox="1">
          <a:spLocks noChangeArrowheads="1"/>
        </xdr:cNvSpPr>
      </xdr:nvSpPr>
      <xdr:spPr>
        <a:xfrm>
          <a:off x="4962525" y="885825"/>
          <a:ext cx="0" cy="4572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TEMPO MÉDIO
DE
CONCESSÃO
(EM DIAS)</a:t>
          </a:r>
        </a:p>
      </xdr:txBody>
    </xdr:sp>
    <xdr:clientData fLocksWithSheet="0"/>
  </xdr:twoCellAnchor>
  <xdr:twoCellAnchor>
    <xdr:from>
      <xdr:col>14</xdr:col>
      <xdr:colOff>0</xdr:colOff>
      <xdr:row>6</xdr:row>
      <xdr:rowOff>95250</xdr:rowOff>
    </xdr:from>
    <xdr:to>
      <xdr:col>14</xdr:col>
      <xdr:colOff>0</xdr:colOff>
      <xdr:row>7</xdr:row>
      <xdr:rowOff>161925</xdr:rowOff>
    </xdr:to>
    <xdr:sp>
      <xdr:nvSpPr>
        <xdr:cNvPr id="6" name="TextBox 6"/>
        <xdr:cNvSpPr txBox="1">
          <a:spLocks noChangeArrowheads="1"/>
        </xdr:cNvSpPr>
      </xdr:nvSpPr>
      <xdr:spPr>
        <a:xfrm>
          <a:off x="4962525" y="1123950"/>
          <a:ext cx="0" cy="2190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xdr:twoCellAnchor>
  <xdr:twoCellAnchor>
    <xdr:from>
      <xdr:col>1</xdr:col>
      <xdr:colOff>0</xdr:colOff>
      <xdr:row>44</xdr:row>
      <xdr:rowOff>0</xdr:rowOff>
    </xdr:from>
    <xdr:to>
      <xdr:col>1</xdr:col>
      <xdr:colOff>19050</xdr:colOff>
      <xdr:row>44</xdr:row>
      <xdr:rowOff>0</xdr:rowOff>
    </xdr:to>
    <xdr:sp>
      <xdr:nvSpPr>
        <xdr:cNvPr id="7" name="Rectangle 7"/>
        <xdr:cNvSpPr>
          <a:spLocks/>
        </xdr:cNvSpPr>
      </xdr:nvSpPr>
      <xdr:spPr>
        <a:xfrm>
          <a:off x="38100" y="7572375"/>
          <a:ext cx="19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523875</xdr:colOff>
      <xdr:row>0</xdr:row>
      <xdr:rowOff>85725</xdr:rowOff>
    </xdr:from>
    <xdr:to>
      <xdr:col>1</xdr:col>
      <xdr:colOff>752475</xdr:colOff>
      <xdr:row>1</xdr:row>
      <xdr:rowOff>133350</xdr:rowOff>
    </xdr:to>
    <xdr:pic>
      <xdr:nvPicPr>
        <xdr:cNvPr id="8" name="Picture 54">
          <a:hlinkClick r:id="rId3"/>
        </xdr:cNvPr>
        <xdr:cNvPicPr preferRelativeResize="1">
          <a:picLocks noChangeAspect="1"/>
        </xdr:cNvPicPr>
      </xdr:nvPicPr>
      <xdr:blipFill>
        <a:blip r:embed="rId1"/>
        <a:stretch>
          <a:fillRect/>
        </a:stretch>
      </xdr:blipFill>
      <xdr:spPr>
        <a:xfrm>
          <a:off x="561975" y="85725"/>
          <a:ext cx="228600" cy="209550"/>
        </a:xfrm>
        <a:prstGeom prst="rect">
          <a:avLst/>
        </a:prstGeom>
        <a:noFill/>
        <a:ln w="9525" cmpd="sng">
          <a:noFill/>
        </a:ln>
      </xdr:spPr>
    </xdr:pic>
    <xdr:clientData/>
  </xdr:twoCellAnchor>
  <xdr:twoCellAnchor editAs="oneCell">
    <xdr:from>
      <xdr:col>2</xdr:col>
      <xdr:colOff>57150</xdr:colOff>
      <xdr:row>0</xdr:row>
      <xdr:rowOff>85725</xdr:rowOff>
    </xdr:from>
    <xdr:to>
      <xdr:col>4</xdr:col>
      <xdr:colOff>85725</xdr:colOff>
      <xdr:row>1</xdr:row>
      <xdr:rowOff>66675</xdr:rowOff>
    </xdr:to>
    <xdr:pic>
      <xdr:nvPicPr>
        <xdr:cNvPr id="9" name="Picture 55">
          <a:hlinkClick r:id="rId6"/>
        </xdr:cNvPr>
        <xdr:cNvPicPr preferRelativeResize="1">
          <a:picLocks noChangeAspect="1"/>
        </xdr:cNvPicPr>
      </xdr:nvPicPr>
      <xdr:blipFill>
        <a:blip r:embed="rId4"/>
        <a:stretch>
          <a:fillRect/>
        </a:stretch>
      </xdr:blipFill>
      <xdr:spPr>
        <a:xfrm>
          <a:off x="1276350" y="85725"/>
          <a:ext cx="142875" cy="142875"/>
        </a:xfrm>
        <a:prstGeom prst="rect">
          <a:avLst/>
        </a:prstGeom>
        <a:solidFill>
          <a:srgbClr val="3366FF"/>
        </a:solidFill>
        <a:ln w="9525" cmpd="sng">
          <a:solidFill>
            <a:srgbClr val="0000FF"/>
          </a:solidFill>
          <a:headEnd type="none"/>
          <a:tailEnd type="none"/>
        </a:ln>
      </xdr:spPr>
    </xdr:pic>
    <xdr:clientData/>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8</xdr:col>
      <xdr:colOff>0</xdr:colOff>
      <xdr:row>4</xdr:row>
      <xdr:rowOff>9525</xdr:rowOff>
    </xdr:to>
    <xdr:sp>
      <xdr:nvSpPr>
        <xdr:cNvPr id="1" name="Rectangle 3"/>
        <xdr:cNvSpPr>
          <a:spLocks/>
        </xdr:cNvSpPr>
      </xdr:nvSpPr>
      <xdr:spPr>
        <a:xfrm>
          <a:off x="114300" y="504825"/>
          <a:ext cx="8343900"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295275</xdr:colOff>
      <xdr:row>1</xdr:row>
      <xdr:rowOff>9525</xdr:rowOff>
    </xdr:from>
    <xdr:to>
      <xdr:col>1</xdr:col>
      <xdr:colOff>504825</xdr:colOff>
      <xdr:row>1</xdr:row>
      <xdr:rowOff>228600</xdr:rowOff>
    </xdr:to>
    <xdr:pic>
      <xdr:nvPicPr>
        <xdr:cNvPr id="2" name="Picture 8">
          <a:hlinkClick r:id="rId3"/>
        </xdr:cNvPr>
        <xdr:cNvPicPr preferRelativeResize="1">
          <a:picLocks noChangeAspect="1"/>
        </xdr:cNvPicPr>
      </xdr:nvPicPr>
      <xdr:blipFill>
        <a:blip r:embed="rId1"/>
        <a:stretch>
          <a:fillRect/>
        </a:stretch>
      </xdr:blipFill>
      <xdr:spPr>
        <a:xfrm>
          <a:off x="409575" y="123825"/>
          <a:ext cx="209550" cy="219075"/>
        </a:xfrm>
        <a:prstGeom prst="rect">
          <a:avLst/>
        </a:prstGeom>
        <a:noFill/>
        <a:ln w="9525" cmpd="sng">
          <a:noFill/>
        </a:ln>
      </xdr:spPr>
    </xdr:pic>
    <xdr:clientData/>
  </xdr:twoCellAnchor>
  <xdr:twoCellAnchor editAs="oneCell">
    <xdr:from>
      <xdr:col>1</xdr:col>
      <xdr:colOff>57150</xdr:colOff>
      <xdr:row>1</xdr:row>
      <xdr:rowOff>19050</xdr:rowOff>
    </xdr:from>
    <xdr:to>
      <xdr:col>1</xdr:col>
      <xdr:colOff>276225</xdr:colOff>
      <xdr:row>2</xdr:row>
      <xdr:rowOff>9525</xdr:rowOff>
    </xdr:to>
    <xdr:pic>
      <xdr:nvPicPr>
        <xdr:cNvPr id="3" name="Picture 9">
          <a:hlinkClick r:id="rId6"/>
        </xdr:cNvPr>
        <xdr:cNvPicPr preferRelativeResize="1">
          <a:picLocks noChangeAspect="1"/>
        </xdr:cNvPicPr>
      </xdr:nvPicPr>
      <xdr:blipFill>
        <a:blip r:embed="rId4"/>
        <a:stretch>
          <a:fillRect/>
        </a:stretch>
      </xdr:blipFill>
      <xdr:spPr>
        <a:xfrm>
          <a:off x="171450" y="133350"/>
          <a:ext cx="219075" cy="219075"/>
        </a:xfrm>
        <a:prstGeom prst="rect">
          <a:avLst/>
        </a:prstGeom>
        <a:noFill/>
        <a:ln w="9525" cmpd="sng">
          <a:noFill/>
        </a:ln>
      </xdr:spPr>
    </xdr:pic>
    <xdr:clientData/>
  </xdr:twoCellAnchor>
  <xdr:twoCellAnchor editAs="oneCell">
    <xdr:from>
      <xdr:col>1</xdr:col>
      <xdr:colOff>638175</xdr:colOff>
      <xdr:row>1</xdr:row>
      <xdr:rowOff>19050</xdr:rowOff>
    </xdr:from>
    <xdr:to>
      <xdr:col>1</xdr:col>
      <xdr:colOff>781050</xdr:colOff>
      <xdr:row>1</xdr:row>
      <xdr:rowOff>180975</xdr:rowOff>
    </xdr:to>
    <xdr:pic>
      <xdr:nvPicPr>
        <xdr:cNvPr id="4" name="Picture 10">
          <a:hlinkClick r:id="rId9"/>
        </xdr:cNvPr>
        <xdr:cNvPicPr preferRelativeResize="1">
          <a:picLocks noChangeAspect="1"/>
        </xdr:cNvPicPr>
      </xdr:nvPicPr>
      <xdr:blipFill>
        <a:blip r:embed="rId7"/>
        <a:stretch>
          <a:fillRect/>
        </a:stretch>
      </xdr:blipFill>
      <xdr:spPr>
        <a:xfrm>
          <a:off x="752475" y="133350"/>
          <a:ext cx="142875" cy="161925"/>
        </a:xfrm>
        <a:prstGeom prst="rect">
          <a:avLst/>
        </a:prstGeom>
        <a:solidFill>
          <a:srgbClr val="3366FF"/>
        </a:solidFill>
        <a:ln w="9525" cmpd="sng">
          <a:solidFill>
            <a:srgbClr val="0000FF"/>
          </a:solidFill>
          <a:headEnd type="none"/>
          <a:tailEnd type="none"/>
        </a:ln>
      </xdr:spPr>
    </xdr:pic>
    <xdr:clientData/>
  </xdr:twoCellAnchor>
</xdr:wsDr>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8</xdr:col>
      <xdr:colOff>0</xdr:colOff>
      <xdr:row>4</xdr:row>
      <xdr:rowOff>9525</xdr:rowOff>
    </xdr:to>
    <xdr:sp>
      <xdr:nvSpPr>
        <xdr:cNvPr id="1" name="Rectangle 1"/>
        <xdr:cNvSpPr>
          <a:spLocks/>
        </xdr:cNvSpPr>
      </xdr:nvSpPr>
      <xdr:spPr>
        <a:xfrm>
          <a:off x="114300" y="552450"/>
          <a:ext cx="7639050"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xdr:row>
      <xdr:rowOff>0</xdr:rowOff>
    </xdr:from>
    <xdr:to>
      <xdr:col>8</xdr:col>
      <xdr:colOff>0</xdr:colOff>
      <xdr:row>4</xdr:row>
      <xdr:rowOff>9525</xdr:rowOff>
    </xdr:to>
    <xdr:sp>
      <xdr:nvSpPr>
        <xdr:cNvPr id="2" name="Rectangle 2"/>
        <xdr:cNvSpPr>
          <a:spLocks/>
        </xdr:cNvSpPr>
      </xdr:nvSpPr>
      <xdr:spPr>
        <a:xfrm>
          <a:off x="114300" y="552450"/>
          <a:ext cx="7639050"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304800</xdr:colOff>
      <xdr:row>1</xdr:row>
      <xdr:rowOff>9525</xdr:rowOff>
    </xdr:from>
    <xdr:to>
      <xdr:col>1</xdr:col>
      <xdr:colOff>523875</xdr:colOff>
      <xdr:row>1</xdr:row>
      <xdr:rowOff>219075</xdr:rowOff>
    </xdr:to>
    <xdr:pic>
      <xdr:nvPicPr>
        <xdr:cNvPr id="3" name="Picture 3">
          <a:hlinkClick r:id="rId3"/>
        </xdr:cNvPr>
        <xdr:cNvPicPr preferRelativeResize="1">
          <a:picLocks noChangeAspect="1"/>
        </xdr:cNvPicPr>
      </xdr:nvPicPr>
      <xdr:blipFill>
        <a:blip r:embed="rId1"/>
        <a:stretch>
          <a:fillRect/>
        </a:stretch>
      </xdr:blipFill>
      <xdr:spPr>
        <a:xfrm>
          <a:off x="419100" y="171450"/>
          <a:ext cx="219075" cy="209550"/>
        </a:xfrm>
        <a:prstGeom prst="rect">
          <a:avLst/>
        </a:prstGeom>
        <a:noFill/>
        <a:ln w="9525" cmpd="sng">
          <a:noFill/>
        </a:ln>
      </xdr:spPr>
    </xdr:pic>
    <xdr:clientData/>
  </xdr:twoCellAnchor>
  <xdr:twoCellAnchor editAs="oneCell">
    <xdr:from>
      <xdr:col>1</xdr:col>
      <xdr:colOff>85725</xdr:colOff>
      <xdr:row>1</xdr:row>
      <xdr:rowOff>9525</xdr:rowOff>
    </xdr:from>
    <xdr:to>
      <xdr:col>1</xdr:col>
      <xdr:colOff>304800</xdr:colOff>
      <xdr:row>1</xdr:row>
      <xdr:rowOff>219075</xdr:rowOff>
    </xdr:to>
    <xdr:pic>
      <xdr:nvPicPr>
        <xdr:cNvPr id="4" name="Picture 4">
          <a:hlinkClick r:id="rId6"/>
        </xdr:cNvPr>
        <xdr:cNvPicPr preferRelativeResize="1">
          <a:picLocks noChangeAspect="1"/>
        </xdr:cNvPicPr>
      </xdr:nvPicPr>
      <xdr:blipFill>
        <a:blip r:embed="rId4"/>
        <a:stretch>
          <a:fillRect/>
        </a:stretch>
      </xdr:blipFill>
      <xdr:spPr>
        <a:xfrm>
          <a:off x="200025" y="171450"/>
          <a:ext cx="219075" cy="209550"/>
        </a:xfrm>
        <a:prstGeom prst="rect">
          <a:avLst/>
        </a:prstGeom>
        <a:noFill/>
        <a:ln w="9525" cmpd="sng">
          <a:noFill/>
        </a:ln>
      </xdr:spPr>
    </xdr:pic>
    <xdr:clientData/>
  </xdr:twoCellAnchor>
  <xdr:twoCellAnchor editAs="oneCell">
    <xdr:from>
      <xdr:col>1</xdr:col>
      <xdr:colOff>1038225</xdr:colOff>
      <xdr:row>1</xdr:row>
      <xdr:rowOff>9525</xdr:rowOff>
    </xdr:from>
    <xdr:to>
      <xdr:col>1</xdr:col>
      <xdr:colOff>1181100</xdr:colOff>
      <xdr:row>1</xdr:row>
      <xdr:rowOff>161925</xdr:rowOff>
    </xdr:to>
    <xdr:pic>
      <xdr:nvPicPr>
        <xdr:cNvPr id="5" name="Picture 5">
          <a:hlinkClick r:id="rId9"/>
        </xdr:cNvPr>
        <xdr:cNvPicPr preferRelativeResize="1">
          <a:picLocks noChangeAspect="1"/>
        </xdr:cNvPicPr>
      </xdr:nvPicPr>
      <xdr:blipFill>
        <a:blip r:embed="rId7"/>
        <a:stretch>
          <a:fillRect/>
        </a:stretch>
      </xdr:blipFill>
      <xdr:spPr>
        <a:xfrm>
          <a:off x="1152525" y="171450"/>
          <a:ext cx="142875" cy="152400"/>
        </a:xfrm>
        <a:prstGeom prst="rect">
          <a:avLst/>
        </a:prstGeom>
        <a:solidFill>
          <a:srgbClr val="3366FF"/>
        </a:solidFill>
        <a:ln w="9525" cmpd="sng">
          <a:solidFill>
            <a:srgbClr val="0000FF"/>
          </a:solidFill>
          <a:headEnd type="none"/>
          <a:tailEnd type="none"/>
        </a:ln>
      </xdr:spPr>
    </xdr:pic>
    <xdr:clientData/>
  </xdr:twoCellAnchor>
</xdr:wsDr>
</file>

<file path=xl/drawings/drawing4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8</xdr:col>
      <xdr:colOff>0</xdr:colOff>
      <xdr:row>4</xdr:row>
      <xdr:rowOff>9525</xdr:rowOff>
    </xdr:to>
    <xdr:sp>
      <xdr:nvSpPr>
        <xdr:cNvPr id="1" name="Rectangle 5"/>
        <xdr:cNvSpPr>
          <a:spLocks/>
        </xdr:cNvSpPr>
      </xdr:nvSpPr>
      <xdr:spPr>
        <a:xfrm>
          <a:off x="114300" y="552450"/>
          <a:ext cx="7419975"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xdr:row>
      <xdr:rowOff>0</xdr:rowOff>
    </xdr:from>
    <xdr:to>
      <xdr:col>8</xdr:col>
      <xdr:colOff>0</xdr:colOff>
      <xdr:row>4</xdr:row>
      <xdr:rowOff>9525</xdr:rowOff>
    </xdr:to>
    <xdr:sp>
      <xdr:nvSpPr>
        <xdr:cNvPr id="2" name="Rectangle 6"/>
        <xdr:cNvSpPr>
          <a:spLocks/>
        </xdr:cNvSpPr>
      </xdr:nvSpPr>
      <xdr:spPr>
        <a:xfrm>
          <a:off x="114300" y="552450"/>
          <a:ext cx="7419975"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257175</xdr:colOff>
      <xdr:row>0</xdr:row>
      <xdr:rowOff>152400</xdr:rowOff>
    </xdr:from>
    <xdr:to>
      <xdr:col>1</xdr:col>
      <xdr:colOff>476250</xdr:colOff>
      <xdr:row>1</xdr:row>
      <xdr:rowOff>200025</xdr:rowOff>
    </xdr:to>
    <xdr:pic>
      <xdr:nvPicPr>
        <xdr:cNvPr id="3" name="Picture 14">
          <a:hlinkClick r:id="rId3"/>
        </xdr:cNvPr>
        <xdr:cNvPicPr preferRelativeResize="1">
          <a:picLocks noChangeAspect="1"/>
        </xdr:cNvPicPr>
      </xdr:nvPicPr>
      <xdr:blipFill>
        <a:blip r:embed="rId1"/>
        <a:stretch>
          <a:fillRect/>
        </a:stretch>
      </xdr:blipFill>
      <xdr:spPr>
        <a:xfrm>
          <a:off x="371475" y="152400"/>
          <a:ext cx="219075" cy="209550"/>
        </a:xfrm>
        <a:prstGeom prst="rect">
          <a:avLst/>
        </a:prstGeom>
        <a:noFill/>
        <a:ln w="9525" cmpd="sng">
          <a:noFill/>
        </a:ln>
      </xdr:spPr>
    </xdr:pic>
    <xdr:clientData/>
  </xdr:twoCellAnchor>
  <xdr:twoCellAnchor editAs="oneCell">
    <xdr:from>
      <xdr:col>1</xdr:col>
      <xdr:colOff>47625</xdr:colOff>
      <xdr:row>1</xdr:row>
      <xdr:rowOff>0</xdr:rowOff>
    </xdr:from>
    <xdr:to>
      <xdr:col>1</xdr:col>
      <xdr:colOff>266700</xdr:colOff>
      <xdr:row>1</xdr:row>
      <xdr:rowOff>209550</xdr:rowOff>
    </xdr:to>
    <xdr:pic>
      <xdr:nvPicPr>
        <xdr:cNvPr id="4" name="Picture 15">
          <a:hlinkClick r:id="rId6"/>
        </xdr:cNvPr>
        <xdr:cNvPicPr preferRelativeResize="1">
          <a:picLocks noChangeAspect="1"/>
        </xdr:cNvPicPr>
      </xdr:nvPicPr>
      <xdr:blipFill>
        <a:blip r:embed="rId4"/>
        <a:stretch>
          <a:fillRect/>
        </a:stretch>
      </xdr:blipFill>
      <xdr:spPr>
        <a:xfrm>
          <a:off x="161925" y="161925"/>
          <a:ext cx="219075" cy="209550"/>
        </a:xfrm>
        <a:prstGeom prst="rect">
          <a:avLst/>
        </a:prstGeom>
        <a:noFill/>
        <a:ln w="9525" cmpd="sng">
          <a:noFill/>
        </a:ln>
      </xdr:spPr>
    </xdr:pic>
    <xdr:clientData/>
  </xdr:twoCellAnchor>
  <xdr:twoCellAnchor editAs="oneCell">
    <xdr:from>
      <xdr:col>1</xdr:col>
      <xdr:colOff>733425</xdr:colOff>
      <xdr:row>1</xdr:row>
      <xdr:rowOff>28575</xdr:rowOff>
    </xdr:from>
    <xdr:to>
      <xdr:col>1</xdr:col>
      <xdr:colOff>876300</xdr:colOff>
      <xdr:row>1</xdr:row>
      <xdr:rowOff>190500</xdr:rowOff>
    </xdr:to>
    <xdr:pic>
      <xdr:nvPicPr>
        <xdr:cNvPr id="5" name="Picture 16">
          <a:hlinkClick r:id="rId9"/>
        </xdr:cNvPr>
        <xdr:cNvPicPr preferRelativeResize="1">
          <a:picLocks noChangeAspect="1"/>
        </xdr:cNvPicPr>
      </xdr:nvPicPr>
      <xdr:blipFill>
        <a:blip r:embed="rId7"/>
        <a:stretch>
          <a:fillRect/>
        </a:stretch>
      </xdr:blipFill>
      <xdr:spPr>
        <a:xfrm>
          <a:off x="847725" y="190500"/>
          <a:ext cx="142875" cy="161925"/>
        </a:xfrm>
        <a:prstGeom prst="rect">
          <a:avLst/>
        </a:prstGeom>
        <a:solidFill>
          <a:srgbClr val="3366FF"/>
        </a:solidFill>
        <a:ln w="9525" cmpd="sng">
          <a:solidFill>
            <a:srgbClr val="0000FF"/>
          </a:solidFill>
          <a:headEnd type="none"/>
          <a:tailEnd type="none"/>
        </a:ln>
      </xdr:spPr>
    </xdr:pic>
    <xdr:clientData/>
  </xdr:twoCellAnchor>
</xdr:wsDr>
</file>

<file path=xl/drawings/drawing4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8</xdr:col>
      <xdr:colOff>0</xdr:colOff>
      <xdr:row>4</xdr:row>
      <xdr:rowOff>9525</xdr:rowOff>
    </xdr:to>
    <xdr:sp>
      <xdr:nvSpPr>
        <xdr:cNvPr id="1" name="Rectangle 1"/>
        <xdr:cNvSpPr>
          <a:spLocks/>
        </xdr:cNvSpPr>
      </xdr:nvSpPr>
      <xdr:spPr>
        <a:xfrm>
          <a:off x="114300" y="523875"/>
          <a:ext cx="666750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xdr:row>
      <xdr:rowOff>0</xdr:rowOff>
    </xdr:from>
    <xdr:to>
      <xdr:col>8</xdr:col>
      <xdr:colOff>0</xdr:colOff>
      <xdr:row>4</xdr:row>
      <xdr:rowOff>9525</xdr:rowOff>
    </xdr:to>
    <xdr:sp>
      <xdr:nvSpPr>
        <xdr:cNvPr id="2" name="Rectangle 2"/>
        <xdr:cNvSpPr>
          <a:spLocks/>
        </xdr:cNvSpPr>
      </xdr:nvSpPr>
      <xdr:spPr>
        <a:xfrm>
          <a:off x="114300" y="523875"/>
          <a:ext cx="666750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314325</xdr:colOff>
      <xdr:row>0</xdr:row>
      <xdr:rowOff>152400</xdr:rowOff>
    </xdr:from>
    <xdr:to>
      <xdr:col>1</xdr:col>
      <xdr:colOff>523875</xdr:colOff>
      <xdr:row>1</xdr:row>
      <xdr:rowOff>190500</xdr:rowOff>
    </xdr:to>
    <xdr:pic>
      <xdr:nvPicPr>
        <xdr:cNvPr id="3" name="Picture 3">
          <a:hlinkClick r:id="rId3"/>
        </xdr:cNvPr>
        <xdr:cNvPicPr preferRelativeResize="1">
          <a:picLocks noChangeAspect="1"/>
        </xdr:cNvPicPr>
      </xdr:nvPicPr>
      <xdr:blipFill>
        <a:blip r:embed="rId1"/>
        <a:stretch>
          <a:fillRect/>
        </a:stretch>
      </xdr:blipFill>
      <xdr:spPr>
        <a:xfrm>
          <a:off x="428625" y="152400"/>
          <a:ext cx="209550" cy="200025"/>
        </a:xfrm>
        <a:prstGeom prst="rect">
          <a:avLst/>
        </a:prstGeom>
        <a:noFill/>
        <a:ln w="9525" cmpd="sng">
          <a:noFill/>
        </a:ln>
      </xdr:spPr>
    </xdr:pic>
    <xdr:clientData/>
  </xdr:twoCellAnchor>
  <xdr:twoCellAnchor editAs="oneCell">
    <xdr:from>
      <xdr:col>1</xdr:col>
      <xdr:colOff>85725</xdr:colOff>
      <xdr:row>1</xdr:row>
      <xdr:rowOff>9525</xdr:rowOff>
    </xdr:from>
    <xdr:to>
      <xdr:col>1</xdr:col>
      <xdr:colOff>304800</xdr:colOff>
      <xdr:row>2</xdr:row>
      <xdr:rowOff>9525</xdr:rowOff>
    </xdr:to>
    <xdr:pic>
      <xdr:nvPicPr>
        <xdr:cNvPr id="4" name="Picture 4">
          <a:hlinkClick r:id="rId6"/>
        </xdr:cNvPr>
        <xdr:cNvPicPr preferRelativeResize="1">
          <a:picLocks noChangeAspect="1"/>
        </xdr:cNvPicPr>
      </xdr:nvPicPr>
      <xdr:blipFill>
        <a:blip r:embed="rId4"/>
        <a:stretch>
          <a:fillRect/>
        </a:stretch>
      </xdr:blipFill>
      <xdr:spPr>
        <a:xfrm>
          <a:off x="200025" y="171450"/>
          <a:ext cx="219075" cy="200025"/>
        </a:xfrm>
        <a:prstGeom prst="rect">
          <a:avLst/>
        </a:prstGeom>
        <a:noFill/>
        <a:ln w="9525" cmpd="sng">
          <a:noFill/>
        </a:ln>
      </xdr:spPr>
    </xdr:pic>
    <xdr:clientData/>
  </xdr:twoCellAnchor>
  <xdr:twoCellAnchor editAs="oneCell">
    <xdr:from>
      <xdr:col>1</xdr:col>
      <xdr:colOff>704850</xdr:colOff>
      <xdr:row>1</xdr:row>
      <xdr:rowOff>9525</xdr:rowOff>
    </xdr:from>
    <xdr:to>
      <xdr:col>1</xdr:col>
      <xdr:colOff>847725</xdr:colOff>
      <xdr:row>1</xdr:row>
      <xdr:rowOff>161925</xdr:rowOff>
    </xdr:to>
    <xdr:pic>
      <xdr:nvPicPr>
        <xdr:cNvPr id="5" name="Picture 5">
          <a:hlinkClick r:id="rId9"/>
        </xdr:cNvPr>
        <xdr:cNvPicPr preferRelativeResize="1">
          <a:picLocks noChangeAspect="1"/>
        </xdr:cNvPicPr>
      </xdr:nvPicPr>
      <xdr:blipFill>
        <a:blip r:embed="rId7"/>
        <a:stretch>
          <a:fillRect/>
        </a:stretch>
      </xdr:blipFill>
      <xdr:spPr>
        <a:xfrm>
          <a:off x="819150" y="171450"/>
          <a:ext cx="142875" cy="152400"/>
        </a:xfrm>
        <a:prstGeom prst="rect">
          <a:avLst/>
        </a:prstGeom>
        <a:solidFill>
          <a:srgbClr val="3366FF"/>
        </a:solidFill>
        <a:ln w="9525" cmpd="sng">
          <a:solidFill>
            <a:srgbClr val="0000FF"/>
          </a:solidFill>
          <a:headEnd type="none"/>
          <a:tailEnd type="none"/>
        </a:ln>
      </xdr:spPr>
    </xdr:pic>
    <xdr:clientData/>
  </xdr:twoCellAnchor>
</xdr:wsDr>
</file>

<file path=xl/drawings/drawing4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0</xdr:rowOff>
    </xdr:from>
    <xdr:to>
      <xdr:col>7</xdr:col>
      <xdr:colOff>0</xdr:colOff>
      <xdr:row>4</xdr:row>
      <xdr:rowOff>9525</xdr:rowOff>
    </xdr:to>
    <xdr:sp>
      <xdr:nvSpPr>
        <xdr:cNvPr id="1" name="Rectangle 1"/>
        <xdr:cNvSpPr>
          <a:spLocks/>
        </xdr:cNvSpPr>
      </xdr:nvSpPr>
      <xdr:spPr>
        <a:xfrm>
          <a:off x="123825" y="733425"/>
          <a:ext cx="5829300" cy="2571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6</xdr:row>
      <xdr:rowOff>19050</xdr:rowOff>
    </xdr:from>
    <xdr:to>
      <xdr:col>6</xdr:col>
      <xdr:colOff>0</xdr:colOff>
      <xdr:row>8</xdr:row>
      <xdr:rowOff>0</xdr:rowOff>
    </xdr:to>
    <xdr:sp fLocksText="0">
      <xdr:nvSpPr>
        <xdr:cNvPr id="2" name="TextBox 2"/>
        <xdr:cNvSpPr txBox="1">
          <a:spLocks noChangeArrowheads="1"/>
        </xdr:cNvSpPr>
      </xdr:nvSpPr>
      <xdr:spPr>
        <a:xfrm>
          <a:off x="5953125" y="1314450"/>
          <a:ext cx="0" cy="3714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6</xdr:col>
      <xdr:colOff>0</xdr:colOff>
      <xdr:row>6</xdr:row>
      <xdr:rowOff>9525</xdr:rowOff>
    </xdr:from>
    <xdr:to>
      <xdr:col>6</xdr:col>
      <xdr:colOff>0</xdr:colOff>
      <xdr:row>8</xdr:row>
      <xdr:rowOff>19050</xdr:rowOff>
    </xdr:to>
    <xdr:sp fLocksText="0">
      <xdr:nvSpPr>
        <xdr:cNvPr id="3" name="TextBox 3"/>
        <xdr:cNvSpPr txBox="1">
          <a:spLocks noChangeArrowheads="1"/>
        </xdr:cNvSpPr>
      </xdr:nvSpPr>
      <xdr:spPr>
        <a:xfrm>
          <a:off x="5953125" y="1304925"/>
          <a:ext cx="0" cy="40005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Variação em relação mês anterior (%)</a:t>
          </a:r>
        </a:p>
      </xdr:txBody>
    </xdr:sp>
    <xdr:clientData fLocksWithSheet="0"/>
  </xdr:twoCellAnchor>
  <xdr:twoCellAnchor>
    <xdr:from>
      <xdr:col>6</xdr:col>
      <xdr:colOff>0</xdr:colOff>
      <xdr:row>6</xdr:row>
      <xdr:rowOff>9525</xdr:rowOff>
    </xdr:from>
    <xdr:to>
      <xdr:col>6</xdr:col>
      <xdr:colOff>0</xdr:colOff>
      <xdr:row>8</xdr:row>
      <xdr:rowOff>0</xdr:rowOff>
    </xdr:to>
    <xdr:sp fLocksText="0">
      <xdr:nvSpPr>
        <xdr:cNvPr id="4" name="TextBox 4"/>
        <xdr:cNvSpPr txBox="1">
          <a:spLocks noChangeArrowheads="1"/>
        </xdr:cNvSpPr>
      </xdr:nvSpPr>
      <xdr:spPr>
        <a:xfrm>
          <a:off x="5953125" y="1304925"/>
          <a:ext cx="0" cy="3810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 do total</a:t>
          </a:r>
        </a:p>
      </xdr:txBody>
    </xdr:sp>
    <xdr:clientData fLocksWithSheet="0"/>
  </xdr:twoCellAnchor>
  <xdr:twoCellAnchor>
    <xdr:from>
      <xdr:col>6</xdr:col>
      <xdr:colOff>0</xdr:colOff>
      <xdr:row>5</xdr:row>
      <xdr:rowOff>19050</xdr:rowOff>
    </xdr:from>
    <xdr:to>
      <xdr:col>6</xdr:col>
      <xdr:colOff>0</xdr:colOff>
      <xdr:row>7</xdr:row>
      <xdr:rowOff>238125</xdr:rowOff>
    </xdr:to>
    <xdr:sp fLocksText="0">
      <xdr:nvSpPr>
        <xdr:cNvPr id="5" name="TextBox 5"/>
        <xdr:cNvSpPr txBox="1">
          <a:spLocks noChangeArrowheads="1"/>
        </xdr:cNvSpPr>
      </xdr:nvSpPr>
      <xdr:spPr>
        <a:xfrm>
          <a:off x="5953125" y="1152525"/>
          <a:ext cx="0" cy="5334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TEMPO MÉDIO
DE
CONCESSÃO
(EM DIAS)</a:t>
          </a:r>
        </a:p>
      </xdr:txBody>
    </xdr:sp>
    <xdr:clientData fLocksWithSheet="0"/>
  </xdr:twoCellAnchor>
  <xdr:twoCellAnchor>
    <xdr:from>
      <xdr:col>6</xdr:col>
      <xdr:colOff>0</xdr:colOff>
      <xdr:row>6</xdr:row>
      <xdr:rowOff>95250</xdr:rowOff>
    </xdr:from>
    <xdr:to>
      <xdr:col>6</xdr:col>
      <xdr:colOff>0</xdr:colOff>
      <xdr:row>7</xdr:row>
      <xdr:rowOff>238125</xdr:rowOff>
    </xdr:to>
    <xdr:sp>
      <xdr:nvSpPr>
        <xdr:cNvPr id="6" name="TextBox 6"/>
        <xdr:cNvSpPr txBox="1">
          <a:spLocks noChangeArrowheads="1"/>
        </xdr:cNvSpPr>
      </xdr:nvSpPr>
      <xdr:spPr>
        <a:xfrm>
          <a:off x="5953125" y="1390650"/>
          <a:ext cx="0" cy="2952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xdr:twoCellAnchor>
  <xdr:twoCellAnchor>
    <xdr:from>
      <xdr:col>1</xdr:col>
      <xdr:colOff>0</xdr:colOff>
      <xdr:row>49</xdr:row>
      <xdr:rowOff>0</xdr:rowOff>
    </xdr:from>
    <xdr:to>
      <xdr:col>1</xdr:col>
      <xdr:colOff>19050</xdr:colOff>
      <xdr:row>49</xdr:row>
      <xdr:rowOff>0</xdr:rowOff>
    </xdr:to>
    <xdr:sp>
      <xdr:nvSpPr>
        <xdr:cNvPr id="7" name="Rectangle 7"/>
        <xdr:cNvSpPr>
          <a:spLocks/>
        </xdr:cNvSpPr>
      </xdr:nvSpPr>
      <xdr:spPr>
        <a:xfrm>
          <a:off x="114300" y="9553575"/>
          <a:ext cx="19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219075</xdr:colOff>
      <xdr:row>0</xdr:row>
      <xdr:rowOff>104775</xdr:rowOff>
    </xdr:from>
    <xdr:to>
      <xdr:col>1</xdr:col>
      <xdr:colOff>428625</xdr:colOff>
      <xdr:row>0</xdr:row>
      <xdr:rowOff>314325</xdr:rowOff>
    </xdr:to>
    <xdr:pic>
      <xdr:nvPicPr>
        <xdr:cNvPr id="8" name="Picture 9">
          <a:hlinkClick r:id="rId3"/>
        </xdr:cNvPr>
        <xdr:cNvPicPr preferRelativeResize="1">
          <a:picLocks noChangeAspect="1"/>
        </xdr:cNvPicPr>
      </xdr:nvPicPr>
      <xdr:blipFill>
        <a:blip r:embed="rId1"/>
        <a:stretch>
          <a:fillRect/>
        </a:stretch>
      </xdr:blipFill>
      <xdr:spPr>
        <a:xfrm>
          <a:off x="333375" y="104775"/>
          <a:ext cx="209550" cy="209550"/>
        </a:xfrm>
        <a:prstGeom prst="rect">
          <a:avLst/>
        </a:prstGeom>
        <a:noFill/>
        <a:ln w="9525" cmpd="sng">
          <a:noFill/>
        </a:ln>
      </xdr:spPr>
    </xdr:pic>
    <xdr:clientData/>
  </xdr:twoCellAnchor>
  <xdr:twoCellAnchor editAs="oneCell">
    <xdr:from>
      <xdr:col>1</xdr:col>
      <xdr:colOff>0</xdr:colOff>
      <xdr:row>0</xdr:row>
      <xdr:rowOff>114300</xdr:rowOff>
    </xdr:from>
    <xdr:to>
      <xdr:col>1</xdr:col>
      <xdr:colOff>219075</xdr:colOff>
      <xdr:row>0</xdr:row>
      <xdr:rowOff>323850</xdr:rowOff>
    </xdr:to>
    <xdr:pic>
      <xdr:nvPicPr>
        <xdr:cNvPr id="9" name="Picture 10">
          <a:hlinkClick r:id="rId6"/>
        </xdr:cNvPr>
        <xdr:cNvPicPr preferRelativeResize="1">
          <a:picLocks noChangeAspect="1"/>
        </xdr:cNvPicPr>
      </xdr:nvPicPr>
      <xdr:blipFill>
        <a:blip r:embed="rId4"/>
        <a:stretch>
          <a:fillRect/>
        </a:stretch>
      </xdr:blipFill>
      <xdr:spPr>
        <a:xfrm>
          <a:off x="114300" y="114300"/>
          <a:ext cx="219075" cy="209550"/>
        </a:xfrm>
        <a:prstGeom prst="rect">
          <a:avLst/>
        </a:prstGeom>
        <a:noFill/>
        <a:ln w="9525" cmpd="sng">
          <a:noFill/>
        </a:ln>
      </xdr:spPr>
    </xdr:pic>
    <xdr:clientData/>
  </xdr:twoCellAnchor>
  <xdr:twoCellAnchor editAs="oneCell">
    <xdr:from>
      <xdr:col>1</xdr:col>
      <xdr:colOff>561975</xdr:colOff>
      <xdr:row>0</xdr:row>
      <xdr:rowOff>152400</xdr:rowOff>
    </xdr:from>
    <xdr:to>
      <xdr:col>1</xdr:col>
      <xdr:colOff>714375</xdr:colOff>
      <xdr:row>0</xdr:row>
      <xdr:rowOff>304800</xdr:rowOff>
    </xdr:to>
    <xdr:pic>
      <xdr:nvPicPr>
        <xdr:cNvPr id="10" name="Picture 11">
          <a:hlinkClick r:id="rId9"/>
        </xdr:cNvPr>
        <xdr:cNvPicPr preferRelativeResize="1">
          <a:picLocks noChangeAspect="1"/>
        </xdr:cNvPicPr>
      </xdr:nvPicPr>
      <xdr:blipFill>
        <a:blip r:embed="rId7"/>
        <a:stretch>
          <a:fillRect/>
        </a:stretch>
      </xdr:blipFill>
      <xdr:spPr>
        <a:xfrm>
          <a:off x="676275" y="152400"/>
          <a:ext cx="152400" cy="152400"/>
        </a:xfrm>
        <a:prstGeom prst="rect">
          <a:avLst/>
        </a:prstGeom>
        <a:solidFill>
          <a:srgbClr val="3366FF"/>
        </a:solidFill>
        <a:ln w="9525" cmpd="sng">
          <a:solidFill>
            <a:srgbClr val="0000FF"/>
          </a:solidFill>
          <a:headEnd type="none"/>
          <a:tailEnd type="none"/>
        </a:ln>
      </xdr:spPr>
    </xdr:pic>
    <xdr:clientData/>
  </xdr:twoCellAnchor>
</xdr:wsDr>
</file>

<file path=xl/drawings/drawing4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0</xdr:rowOff>
    </xdr:from>
    <xdr:to>
      <xdr:col>5</xdr:col>
      <xdr:colOff>0</xdr:colOff>
      <xdr:row>4</xdr:row>
      <xdr:rowOff>9525</xdr:rowOff>
    </xdr:to>
    <xdr:sp>
      <xdr:nvSpPr>
        <xdr:cNvPr id="1" name="Rectangle 3"/>
        <xdr:cNvSpPr>
          <a:spLocks/>
        </xdr:cNvSpPr>
      </xdr:nvSpPr>
      <xdr:spPr>
        <a:xfrm>
          <a:off x="123825" y="581025"/>
          <a:ext cx="4905375" cy="2571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6</xdr:row>
      <xdr:rowOff>19050</xdr:rowOff>
    </xdr:from>
    <xdr:to>
      <xdr:col>6</xdr:col>
      <xdr:colOff>0</xdr:colOff>
      <xdr:row>8</xdr:row>
      <xdr:rowOff>0</xdr:rowOff>
    </xdr:to>
    <xdr:sp fLocksText="0">
      <xdr:nvSpPr>
        <xdr:cNvPr id="2" name="TextBox 4"/>
        <xdr:cNvSpPr txBox="1">
          <a:spLocks noChangeArrowheads="1"/>
        </xdr:cNvSpPr>
      </xdr:nvSpPr>
      <xdr:spPr>
        <a:xfrm>
          <a:off x="5172075" y="1162050"/>
          <a:ext cx="0" cy="3714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6</xdr:col>
      <xdr:colOff>0</xdr:colOff>
      <xdr:row>6</xdr:row>
      <xdr:rowOff>9525</xdr:rowOff>
    </xdr:from>
    <xdr:to>
      <xdr:col>6</xdr:col>
      <xdr:colOff>0</xdr:colOff>
      <xdr:row>8</xdr:row>
      <xdr:rowOff>19050</xdr:rowOff>
    </xdr:to>
    <xdr:sp fLocksText="0">
      <xdr:nvSpPr>
        <xdr:cNvPr id="3" name="TextBox 5"/>
        <xdr:cNvSpPr txBox="1">
          <a:spLocks noChangeArrowheads="1"/>
        </xdr:cNvSpPr>
      </xdr:nvSpPr>
      <xdr:spPr>
        <a:xfrm>
          <a:off x="5172075" y="1152525"/>
          <a:ext cx="0" cy="40005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Variação em relação mês anterior (%)</a:t>
          </a:r>
        </a:p>
      </xdr:txBody>
    </xdr:sp>
    <xdr:clientData fLocksWithSheet="0"/>
  </xdr:twoCellAnchor>
  <xdr:twoCellAnchor>
    <xdr:from>
      <xdr:col>6</xdr:col>
      <xdr:colOff>0</xdr:colOff>
      <xdr:row>6</xdr:row>
      <xdr:rowOff>9525</xdr:rowOff>
    </xdr:from>
    <xdr:to>
      <xdr:col>6</xdr:col>
      <xdr:colOff>0</xdr:colOff>
      <xdr:row>8</xdr:row>
      <xdr:rowOff>0</xdr:rowOff>
    </xdr:to>
    <xdr:sp fLocksText="0">
      <xdr:nvSpPr>
        <xdr:cNvPr id="4" name="TextBox 6"/>
        <xdr:cNvSpPr txBox="1">
          <a:spLocks noChangeArrowheads="1"/>
        </xdr:cNvSpPr>
      </xdr:nvSpPr>
      <xdr:spPr>
        <a:xfrm>
          <a:off x="5172075" y="1152525"/>
          <a:ext cx="0" cy="3810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 do total</a:t>
          </a:r>
        </a:p>
      </xdr:txBody>
    </xdr:sp>
    <xdr:clientData fLocksWithSheet="0"/>
  </xdr:twoCellAnchor>
  <xdr:twoCellAnchor>
    <xdr:from>
      <xdr:col>6</xdr:col>
      <xdr:colOff>0</xdr:colOff>
      <xdr:row>5</xdr:row>
      <xdr:rowOff>19050</xdr:rowOff>
    </xdr:from>
    <xdr:to>
      <xdr:col>6</xdr:col>
      <xdr:colOff>0</xdr:colOff>
      <xdr:row>7</xdr:row>
      <xdr:rowOff>238125</xdr:rowOff>
    </xdr:to>
    <xdr:sp fLocksText="0">
      <xdr:nvSpPr>
        <xdr:cNvPr id="5" name="TextBox 7"/>
        <xdr:cNvSpPr txBox="1">
          <a:spLocks noChangeArrowheads="1"/>
        </xdr:cNvSpPr>
      </xdr:nvSpPr>
      <xdr:spPr>
        <a:xfrm>
          <a:off x="5172075" y="1000125"/>
          <a:ext cx="0" cy="5334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TEMPO MÉDIO
DE
CONCESSÃO
(EM DIAS)</a:t>
          </a:r>
        </a:p>
      </xdr:txBody>
    </xdr:sp>
    <xdr:clientData fLocksWithSheet="0"/>
  </xdr:twoCellAnchor>
  <xdr:twoCellAnchor>
    <xdr:from>
      <xdr:col>6</xdr:col>
      <xdr:colOff>0</xdr:colOff>
      <xdr:row>6</xdr:row>
      <xdr:rowOff>95250</xdr:rowOff>
    </xdr:from>
    <xdr:to>
      <xdr:col>6</xdr:col>
      <xdr:colOff>0</xdr:colOff>
      <xdr:row>7</xdr:row>
      <xdr:rowOff>238125</xdr:rowOff>
    </xdr:to>
    <xdr:sp>
      <xdr:nvSpPr>
        <xdr:cNvPr id="6" name="TextBox 8"/>
        <xdr:cNvSpPr txBox="1">
          <a:spLocks noChangeArrowheads="1"/>
        </xdr:cNvSpPr>
      </xdr:nvSpPr>
      <xdr:spPr>
        <a:xfrm>
          <a:off x="5172075" y="1238250"/>
          <a:ext cx="0" cy="2952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xdr:twoCellAnchor>
  <xdr:twoCellAnchor>
    <xdr:from>
      <xdr:col>1</xdr:col>
      <xdr:colOff>0</xdr:colOff>
      <xdr:row>49</xdr:row>
      <xdr:rowOff>0</xdr:rowOff>
    </xdr:from>
    <xdr:to>
      <xdr:col>1</xdr:col>
      <xdr:colOff>19050</xdr:colOff>
      <xdr:row>49</xdr:row>
      <xdr:rowOff>0</xdr:rowOff>
    </xdr:to>
    <xdr:sp>
      <xdr:nvSpPr>
        <xdr:cNvPr id="7" name="Rectangle 9"/>
        <xdr:cNvSpPr>
          <a:spLocks/>
        </xdr:cNvSpPr>
      </xdr:nvSpPr>
      <xdr:spPr>
        <a:xfrm>
          <a:off x="114300" y="9401175"/>
          <a:ext cx="19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228600</xdr:colOff>
      <xdr:row>0</xdr:row>
      <xdr:rowOff>95250</xdr:rowOff>
    </xdr:from>
    <xdr:to>
      <xdr:col>1</xdr:col>
      <xdr:colOff>428625</xdr:colOff>
      <xdr:row>0</xdr:row>
      <xdr:rowOff>314325</xdr:rowOff>
    </xdr:to>
    <xdr:pic>
      <xdr:nvPicPr>
        <xdr:cNvPr id="8" name="Picture 10">
          <a:hlinkClick r:id="rId3"/>
        </xdr:cNvPr>
        <xdr:cNvPicPr preferRelativeResize="1">
          <a:picLocks noChangeAspect="1"/>
        </xdr:cNvPicPr>
      </xdr:nvPicPr>
      <xdr:blipFill>
        <a:blip r:embed="rId1"/>
        <a:stretch>
          <a:fillRect/>
        </a:stretch>
      </xdr:blipFill>
      <xdr:spPr>
        <a:xfrm>
          <a:off x="342900" y="95250"/>
          <a:ext cx="200025" cy="219075"/>
        </a:xfrm>
        <a:prstGeom prst="rect">
          <a:avLst/>
        </a:prstGeom>
        <a:noFill/>
        <a:ln w="9525" cmpd="sng">
          <a:noFill/>
        </a:ln>
      </xdr:spPr>
    </xdr:pic>
    <xdr:clientData/>
  </xdr:twoCellAnchor>
  <xdr:twoCellAnchor editAs="oneCell">
    <xdr:from>
      <xdr:col>1</xdr:col>
      <xdr:colOff>76200</xdr:colOff>
      <xdr:row>0</xdr:row>
      <xdr:rowOff>95250</xdr:rowOff>
    </xdr:from>
    <xdr:to>
      <xdr:col>1</xdr:col>
      <xdr:colOff>295275</xdr:colOff>
      <xdr:row>0</xdr:row>
      <xdr:rowOff>314325</xdr:rowOff>
    </xdr:to>
    <xdr:pic>
      <xdr:nvPicPr>
        <xdr:cNvPr id="9" name="Picture 11">
          <a:hlinkClick r:id="rId6"/>
        </xdr:cNvPr>
        <xdr:cNvPicPr preferRelativeResize="1">
          <a:picLocks noChangeAspect="1"/>
        </xdr:cNvPicPr>
      </xdr:nvPicPr>
      <xdr:blipFill>
        <a:blip r:embed="rId4"/>
        <a:stretch>
          <a:fillRect/>
        </a:stretch>
      </xdr:blipFill>
      <xdr:spPr>
        <a:xfrm>
          <a:off x="190500" y="95250"/>
          <a:ext cx="219075" cy="219075"/>
        </a:xfrm>
        <a:prstGeom prst="rect">
          <a:avLst/>
        </a:prstGeom>
        <a:noFill/>
        <a:ln w="9525" cmpd="sng">
          <a:noFill/>
        </a:ln>
      </xdr:spPr>
    </xdr:pic>
    <xdr:clientData/>
  </xdr:twoCellAnchor>
  <xdr:twoCellAnchor editAs="oneCell">
    <xdr:from>
      <xdr:col>1</xdr:col>
      <xdr:colOff>495300</xdr:colOff>
      <xdr:row>0</xdr:row>
      <xdr:rowOff>123825</xdr:rowOff>
    </xdr:from>
    <xdr:to>
      <xdr:col>1</xdr:col>
      <xdr:colOff>647700</xdr:colOff>
      <xdr:row>0</xdr:row>
      <xdr:rowOff>276225</xdr:rowOff>
    </xdr:to>
    <xdr:pic>
      <xdr:nvPicPr>
        <xdr:cNvPr id="10" name="Picture 12">
          <a:hlinkClick r:id="rId9"/>
        </xdr:cNvPr>
        <xdr:cNvPicPr preferRelativeResize="1">
          <a:picLocks noChangeAspect="1"/>
        </xdr:cNvPicPr>
      </xdr:nvPicPr>
      <xdr:blipFill>
        <a:blip r:embed="rId7"/>
        <a:stretch>
          <a:fillRect/>
        </a:stretch>
      </xdr:blipFill>
      <xdr:spPr>
        <a:xfrm>
          <a:off x="609600" y="123825"/>
          <a:ext cx="152400" cy="152400"/>
        </a:xfrm>
        <a:prstGeom prst="rect">
          <a:avLst/>
        </a:prstGeom>
        <a:solidFill>
          <a:srgbClr val="3366FF"/>
        </a:solidFill>
        <a:ln w="9525" cmpd="sng">
          <a:solidFill>
            <a:srgbClr val="0000FF"/>
          </a:solidFill>
          <a:headEnd type="none"/>
          <a:tailEnd type="none"/>
        </a:ln>
      </xdr:spPr>
    </xdr:pic>
    <xdr:clientData/>
  </xdr:twoCellAnchor>
</xdr:wsDr>
</file>

<file path=xl/drawings/drawing4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0</xdr:rowOff>
    </xdr:from>
    <xdr:to>
      <xdr:col>4</xdr:col>
      <xdr:colOff>2219325</xdr:colOff>
      <xdr:row>4</xdr:row>
      <xdr:rowOff>9525</xdr:rowOff>
    </xdr:to>
    <xdr:sp>
      <xdr:nvSpPr>
        <xdr:cNvPr id="1" name="Rectangle 2"/>
        <xdr:cNvSpPr>
          <a:spLocks/>
        </xdr:cNvSpPr>
      </xdr:nvSpPr>
      <xdr:spPr>
        <a:xfrm>
          <a:off x="123825" y="695325"/>
          <a:ext cx="449580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6</xdr:row>
      <xdr:rowOff>19050</xdr:rowOff>
    </xdr:from>
    <xdr:to>
      <xdr:col>6</xdr:col>
      <xdr:colOff>0</xdr:colOff>
      <xdr:row>8</xdr:row>
      <xdr:rowOff>0</xdr:rowOff>
    </xdr:to>
    <xdr:sp fLocksText="0">
      <xdr:nvSpPr>
        <xdr:cNvPr id="2" name="TextBox 3"/>
        <xdr:cNvSpPr txBox="1">
          <a:spLocks noChangeArrowheads="1"/>
        </xdr:cNvSpPr>
      </xdr:nvSpPr>
      <xdr:spPr>
        <a:xfrm>
          <a:off x="4800600" y="1228725"/>
          <a:ext cx="0" cy="3714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6</xdr:col>
      <xdr:colOff>0</xdr:colOff>
      <xdr:row>6</xdr:row>
      <xdr:rowOff>9525</xdr:rowOff>
    </xdr:from>
    <xdr:to>
      <xdr:col>6</xdr:col>
      <xdr:colOff>0</xdr:colOff>
      <xdr:row>8</xdr:row>
      <xdr:rowOff>19050</xdr:rowOff>
    </xdr:to>
    <xdr:sp fLocksText="0">
      <xdr:nvSpPr>
        <xdr:cNvPr id="3" name="TextBox 4"/>
        <xdr:cNvSpPr txBox="1">
          <a:spLocks noChangeArrowheads="1"/>
        </xdr:cNvSpPr>
      </xdr:nvSpPr>
      <xdr:spPr>
        <a:xfrm>
          <a:off x="4800600" y="1219200"/>
          <a:ext cx="0" cy="40005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Variação em relação mês anterior (%)</a:t>
          </a:r>
        </a:p>
      </xdr:txBody>
    </xdr:sp>
    <xdr:clientData fLocksWithSheet="0"/>
  </xdr:twoCellAnchor>
  <xdr:twoCellAnchor>
    <xdr:from>
      <xdr:col>6</xdr:col>
      <xdr:colOff>0</xdr:colOff>
      <xdr:row>6</xdr:row>
      <xdr:rowOff>9525</xdr:rowOff>
    </xdr:from>
    <xdr:to>
      <xdr:col>6</xdr:col>
      <xdr:colOff>0</xdr:colOff>
      <xdr:row>8</xdr:row>
      <xdr:rowOff>0</xdr:rowOff>
    </xdr:to>
    <xdr:sp fLocksText="0">
      <xdr:nvSpPr>
        <xdr:cNvPr id="4" name="TextBox 5"/>
        <xdr:cNvSpPr txBox="1">
          <a:spLocks noChangeArrowheads="1"/>
        </xdr:cNvSpPr>
      </xdr:nvSpPr>
      <xdr:spPr>
        <a:xfrm>
          <a:off x="4800600" y="1219200"/>
          <a:ext cx="0" cy="3810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 do total</a:t>
          </a:r>
        </a:p>
      </xdr:txBody>
    </xdr:sp>
    <xdr:clientData fLocksWithSheet="0"/>
  </xdr:twoCellAnchor>
  <xdr:twoCellAnchor>
    <xdr:from>
      <xdr:col>6</xdr:col>
      <xdr:colOff>0</xdr:colOff>
      <xdr:row>5</xdr:row>
      <xdr:rowOff>19050</xdr:rowOff>
    </xdr:from>
    <xdr:to>
      <xdr:col>6</xdr:col>
      <xdr:colOff>0</xdr:colOff>
      <xdr:row>7</xdr:row>
      <xdr:rowOff>238125</xdr:rowOff>
    </xdr:to>
    <xdr:sp fLocksText="0">
      <xdr:nvSpPr>
        <xdr:cNvPr id="5" name="TextBox 6"/>
        <xdr:cNvSpPr txBox="1">
          <a:spLocks noChangeArrowheads="1"/>
        </xdr:cNvSpPr>
      </xdr:nvSpPr>
      <xdr:spPr>
        <a:xfrm>
          <a:off x="4800600" y="1066800"/>
          <a:ext cx="0" cy="5334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TEMPO MÉDIO
DE
CONCESSÃO
(EM DIAS)</a:t>
          </a:r>
        </a:p>
      </xdr:txBody>
    </xdr:sp>
    <xdr:clientData fLocksWithSheet="0"/>
  </xdr:twoCellAnchor>
  <xdr:twoCellAnchor>
    <xdr:from>
      <xdr:col>6</xdr:col>
      <xdr:colOff>0</xdr:colOff>
      <xdr:row>6</xdr:row>
      <xdr:rowOff>95250</xdr:rowOff>
    </xdr:from>
    <xdr:to>
      <xdr:col>6</xdr:col>
      <xdr:colOff>0</xdr:colOff>
      <xdr:row>7</xdr:row>
      <xdr:rowOff>238125</xdr:rowOff>
    </xdr:to>
    <xdr:sp>
      <xdr:nvSpPr>
        <xdr:cNvPr id="6" name="TextBox 7"/>
        <xdr:cNvSpPr txBox="1">
          <a:spLocks noChangeArrowheads="1"/>
        </xdr:cNvSpPr>
      </xdr:nvSpPr>
      <xdr:spPr>
        <a:xfrm>
          <a:off x="4800600" y="1304925"/>
          <a:ext cx="0" cy="2952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xdr:twoCellAnchor>
  <xdr:twoCellAnchor>
    <xdr:from>
      <xdr:col>1</xdr:col>
      <xdr:colOff>0</xdr:colOff>
      <xdr:row>49</xdr:row>
      <xdr:rowOff>0</xdr:rowOff>
    </xdr:from>
    <xdr:to>
      <xdr:col>1</xdr:col>
      <xdr:colOff>19050</xdr:colOff>
      <xdr:row>49</xdr:row>
      <xdr:rowOff>0</xdr:rowOff>
    </xdr:to>
    <xdr:sp>
      <xdr:nvSpPr>
        <xdr:cNvPr id="7" name="Rectangle 8"/>
        <xdr:cNvSpPr>
          <a:spLocks/>
        </xdr:cNvSpPr>
      </xdr:nvSpPr>
      <xdr:spPr>
        <a:xfrm>
          <a:off x="114300" y="9201150"/>
          <a:ext cx="19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228600</xdr:colOff>
      <xdr:row>0</xdr:row>
      <xdr:rowOff>104775</xdr:rowOff>
    </xdr:from>
    <xdr:to>
      <xdr:col>1</xdr:col>
      <xdr:colOff>438150</xdr:colOff>
      <xdr:row>0</xdr:row>
      <xdr:rowOff>323850</xdr:rowOff>
    </xdr:to>
    <xdr:pic>
      <xdr:nvPicPr>
        <xdr:cNvPr id="8" name="Picture 9">
          <a:hlinkClick r:id="rId3"/>
        </xdr:cNvPr>
        <xdr:cNvPicPr preferRelativeResize="1">
          <a:picLocks noChangeAspect="1"/>
        </xdr:cNvPicPr>
      </xdr:nvPicPr>
      <xdr:blipFill>
        <a:blip r:embed="rId1"/>
        <a:stretch>
          <a:fillRect/>
        </a:stretch>
      </xdr:blipFill>
      <xdr:spPr>
        <a:xfrm>
          <a:off x="342900" y="104775"/>
          <a:ext cx="209550" cy="219075"/>
        </a:xfrm>
        <a:prstGeom prst="rect">
          <a:avLst/>
        </a:prstGeom>
        <a:noFill/>
        <a:ln w="9525" cmpd="sng">
          <a:noFill/>
        </a:ln>
      </xdr:spPr>
    </xdr:pic>
    <xdr:clientData/>
  </xdr:twoCellAnchor>
  <xdr:twoCellAnchor editAs="oneCell">
    <xdr:from>
      <xdr:col>1</xdr:col>
      <xdr:colOff>57150</xdr:colOff>
      <xdr:row>0</xdr:row>
      <xdr:rowOff>114300</xdr:rowOff>
    </xdr:from>
    <xdr:to>
      <xdr:col>1</xdr:col>
      <xdr:colOff>276225</xdr:colOff>
      <xdr:row>0</xdr:row>
      <xdr:rowOff>333375</xdr:rowOff>
    </xdr:to>
    <xdr:pic>
      <xdr:nvPicPr>
        <xdr:cNvPr id="9" name="Picture 10">
          <a:hlinkClick r:id="rId6"/>
        </xdr:cNvPr>
        <xdr:cNvPicPr preferRelativeResize="1">
          <a:picLocks noChangeAspect="1"/>
        </xdr:cNvPicPr>
      </xdr:nvPicPr>
      <xdr:blipFill>
        <a:blip r:embed="rId4"/>
        <a:stretch>
          <a:fillRect/>
        </a:stretch>
      </xdr:blipFill>
      <xdr:spPr>
        <a:xfrm>
          <a:off x="171450" y="114300"/>
          <a:ext cx="219075" cy="219075"/>
        </a:xfrm>
        <a:prstGeom prst="rect">
          <a:avLst/>
        </a:prstGeom>
        <a:noFill/>
        <a:ln w="9525" cmpd="sng">
          <a:noFill/>
        </a:ln>
      </xdr:spPr>
    </xdr:pic>
    <xdr:clientData/>
  </xdr:twoCellAnchor>
  <xdr:twoCellAnchor editAs="oneCell">
    <xdr:from>
      <xdr:col>1</xdr:col>
      <xdr:colOff>504825</xdr:colOff>
      <xdr:row>0</xdr:row>
      <xdr:rowOff>142875</xdr:rowOff>
    </xdr:from>
    <xdr:to>
      <xdr:col>1</xdr:col>
      <xdr:colOff>657225</xdr:colOff>
      <xdr:row>0</xdr:row>
      <xdr:rowOff>295275</xdr:rowOff>
    </xdr:to>
    <xdr:pic>
      <xdr:nvPicPr>
        <xdr:cNvPr id="10" name="Picture 11">
          <a:hlinkClick r:id="rId9"/>
        </xdr:cNvPr>
        <xdr:cNvPicPr preferRelativeResize="1">
          <a:picLocks noChangeAspect="1"/>
        </xdr:cNvPicPr>
      </xdr:nvPicPr>
      <xdr:blipFill>
        <a:blip r:embed="rId7"/>
        <a:stretch>
          <a:fillRect/>
        </a:stretch>
      </xdr:blipFill>
      <xdr:spPr>
        <a:xfrm>
          <a:off x="619125" y="142875"/>
          <a:ext cx="152400" cy="152400"/>
        </a:xfrm>
        <a:prstGeom prst="rect">
          <a:avLst/>
        </a:prstGeom>
        <a:solidFill>
          <a:srgbClr val="3366FF"/>
        </a:solidFill>
        <a:ln w="9525" cmpd="sng">
          <a:solidFill>
            <a:srgbClr val="0000FF"/>
          </a:solidFill>
          <a:headEnd type="none"/>
          <a:tailEnd type="none"/>
        </a:ln>
      </xdr:spPr>
    </xdr:pic>
    <xdr:clientData/>
  </xdr:twoCellAnchor>
</xdr:wsDr>
</file>

<file path=xl/drawings/drawing4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0</xdr:rowOff>
    </xdr:from>
    <xdr:to>
      <xdr:col>4</xdr:col>
      <xdr:colOff>2495550</xdr:colOff>
      <xdr:row>4</xdr:row>
      <xdr:rowOff>9525</xdr:rowOff>
    </xdr:to>
    <xdr:sp>
      <xdr:nvSpPr>
        <xdr:cNvPr id="1" name="Rectangle 1"/>
        <xdr:cNvSpPr>
          <a:spLocks/>
        </xdr:cNvSpPr>
      </xdr:nvSpPr>
      <xdr:spPr>
        <a:xfrm>
          <a:off x="123825" y="685800"/>
          <a:ext cx="4695825"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6</xdr:row>
      <xdr:rowOff>19050</xdr:rowOff>
    </xdr:from>
    <xdr:to>
      <xdr:col>6</xdr:col>
      <xdr:colOff>0</xdr:colOff>
      <xdr:row>8</xdr:row>
      <xdr:rowOff>0</xdr:rowOff>
    </xdr:to>
    <xdr:sp fLocksText="0">
      <xdr:nvSpPr>
        <xdr:cNvPr id="2" name="TextBox 2"/>
        <xdr:cNvSpPr txBox="1">
          <a:spLocks noChangeArrowheads="1"/>
        </xdr:cNvSpPr>
      </xdr:nvSpPr>
      <xdr:spPr>
        <a:xfrm>
          <a:off x="5000625" y="1219200"/>
          <a:ext cx="0" cy="3714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6</xdr:col>
      <xdr:colOff>0</xdr:colOff>
      <xdr:row>6</xdr:row>
      <xdr:rowOff>9525</xdr:rowOff>
    </xdr:from>
    <xdr:to>
      <xdr:col>6</xdr:col>
      <xdr:colOff>0</xdr:colOff>
      <xdr:row>8</xdr:row>
      <xdr:rowOff>19050</xdr:rowOff>
    </xdr:to>
    <xdr:sp fLocksText="0">
      <xdr:nvSpPr>
        <xdr:cNvPr id="3" name="TextBox 3"/>
        <xdr:cNvSpPr txBox="1">
          <a:spLocks noChangeArrowheads="1"/>
        </xdr:cNvSpPr>
      </xdr:nvSpPr>
      <xdr:spPr>
        <a:xfrm>
          <a:off x="5000625" y="1209675"/>
          <a:ext cx="0" cy="40005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Variação em relação mês anterior (%)</a:t>
          </a:r>
        </a:p>
      </xdr:txBody>
    </xdr:sp>
    <xdr:clientData fLocksWithSheet="0"/>
  </xdr:twoCellAnchor>
  <xdr:twoCellAnchor>
    <xdr:from>
      <xdr:col>6</xdr:col>
      <xdr:colOff>0</xdr:colOff>
      <xdr:row>6</xdr:row>
      <xdr:rowOff>9525</xdr:rowOff>
    </xdr:from>
    <xdr:to>
      <xdr:col>6</xdr:col>
      <xdr:colOff>0</xdr:colOff>
      <xdr:row>8</xdr:row>
      <xdr:rowOff>0</xdr:rowOff>
    </xdr:to>
    <xdr:sp fLocksText="0">
      <xdr:nvSpPr>
        <xdr:cNvPr id="4" name="TextBox 4"/>
        <xdr:cNvSpPr txBox="1">
          <a:spLocks noChangeArrowheads="1"/>
        </xdr:cNvSpPr>
      </xdr:nvSpPr>
      <xdr:spPr>
        <a:xfrm>
          <a:off x="5000625" y="1209675"/>
          <a:ext cx="0" cy="3810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 do total</a:t>
          </a:r>
        </a:p>
      </xdr:txBody>
    </xdr:sp>
    <xdr:clientData fLocksWithSheet="0"/>
  </xdr:twoCellAnchor>
  <xdr:twoCellAnchor>
    <xdr:from>
      <xdr:col>6</xdr:col>
      <xdr:colOff>0</xdr:colOff>
      <xdr:row>5</xdr:row>
      <xdr:rowOff>19050</xdr:rowOff>
    </xdr:from>
    <xdr:to>
      <xdr:col>6</xdr:col>
      <xdr:colOff>0</xdr:colOff>
      <xdr:row>7</xdr:row>
      <xdr:rowOff>238125</xdr:rowOff>
    </xdr:to>
    <xdr:sp fLocksText="0">
      <xdr:nvSpPr>
        <xdr:cNvPr id="5" name="TextBox 5"/>
        <xdr:cNvSpPr txBox="1">
          <a:spLocks noChangeArrowheads="1"/>
        </xdr:cNvSpPr>
      </xdr:nvSpPr>
      <xdr:spPr>
        <a:xfrm>
          <a:off x="5000625" y="1057275"/>
          <a:ext cx="0" cy="5334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TEMPO MÉDIO
DE
CONCESSÃO
(EM DIAS)</a:t>
          </a:r>
        </a:p>
      </xdr:txBody>
    </xdr:sp>
    <xdr:clientData fLocksWithSheet="0"/>
  </xdr:twoCellAnchor>
  <xdr:twoCellAnchor>
    <xdr:from>
      <xdr:col>6</xdr:col>
      <xdr:colOff>0</xdr:colOff>
      <xdr:row>6</xdr:row>
      <xdr:rowOff>95250</xdr:rowOff>
    </xdr:from>
    <xdr:to>
      <xdr:col>6</xdr:col>
      <xdr:colOff>0</xdr:colOff>
      <xdr:row>7</xdr:row>
      <xdr:rowOff>238125</xdr:rowOff>
    </xdr:to>
    <xdr:sp>
      <xdr:nvSpPr>
        <xdr:cNvPr id="6" name="TextBox 6"/>
        <xdr:cNvSpPr txBox="1">
          <a:spLocks noChangeArrowheads="1"/>
        </xdr:cNvSpPr>
      </xdr:nvSpPr>
      <xdr:spPr>
        <a:xfrm>
          <a:off x="5000625" y="1295400"/>
          <a:ext cx="0" cy="2952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xdr:twoCellAnchor>
  <xdr:twoCellAnchor>
    <xdr:from>
      <xdr:col>1</xdr:col>
      <xdr:colOff>0</xdr:colOff>
      <xdr:row>49</xdr:row>
      <xdr:rowOff>0</xdr:rowOff>
    </xdr:from>
    <xdr:to>
      <xdr:col>1</xdr:col>
      <xdr:colOff>19050</xdr:colOff>
      <xdr:row>49</xdr:row>
      <xdr:rowOff>0</xdr:rowOff>
    </xdr:to>
    <xdr:sp>
      <xdr:nvSpPr>
        <xdr:cNvPr id="7" name="Rectangle 7"/>
        <xdr:cNvSpPr>
          <a:spLocks/>
        </xdr:cNvSpPr>
      </xdr:nvSpPr>
      <xdr:spPr>
        <a:xfrm>
          <a:off x="114300" y="9458325"/>
          <a:ext cx="19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219075</xdr:colOff>
      <xdr:row>0</xdr:row>
      <xdr:rowOff>57150</xdr:rowOff>
    </xdr:from>
    <xdr:to>
      <xdr:col>1</xdr:col>
      <xdr:colOff>428625</xdr:colOff>
      <xdr:row>0</xdr:row>
      <xdr:rowOff>276225</xdr:rowOff>
    </xdr:to>
    <xdr:pic>
      <xdr:nvPicPr>
        <xdr:cNvPr id="8" name="Picture 8">
          <a:hlinkClick r:id="rId3"/>
        </xdr:cNvPr>
        <xdr:cNvPicPr preferRelativeResize="1">
          <a:picLocks noChangeAspect="1"/>
        </xdr:cNvPicPr>
      </xdr:nvPicPr>
      <xdr:blipFill>
        <a:blip r:embed="rId1"/>
        <a:stretch>
          <a:fillRect/>
        </a:stretch>
      </xdr:blipFill>
      <xdr:spPr>
        <a:xfrm>
          <a:off x="333375" y="57150"/>
          <a:ext cx="209550" cy="219075"/>
        </a:xfrm>
        <a:prstGeom prst="rect">
          <a:avLst/>
        </a:prstGeom>
        <a:noFill/>
        <a:ln w="9525" cmpd="sng">
          <a:noFill/>
        </a:ln>
      </xdr:spPr>
    </xdr:pic>
    <xdr:clientData/>
  </xdr:twoCellAnchor>
  <xdr:twoCellAnchor editAs="oneCell">
    <xdr:from>
      <xdr:col>1</xdr:col>
      <xdr:colOff>57150</xdr:colOff>
      <xdr:row>0</xdr:row>
      <xdr:rowOff>57150</xdr:rowOff>
    </xdr:from>
    <xdr:to>
      <xdr:col>1</xdr:col>
      <xdr:colOff>276225</xdr:colOff>
      <xdr:row>0</xdr:row>
      <xdr:rowOff>276225</xdr:rowOff>
    </xdr:to>
    <xdr:pic>
      <xdr:nvPicPr>
        <xdr:cNvPr id="9" name="Picture 9">
          <a:hlinkClick r:id="rId6"/>
        </xdr:cNvPr>
        <xdr:cNvPicPr preferRelativeResize="1">
          <a:picLocks noChangeAspect="1"/>
        </xdr:cNvPicPr>
      </xdr:nvPicPr>
      <xdr:blipFill>
        <a:blip r:embed="rId4"/>
        <a:stretch>
          <a:fillRect/>
        </a:stretch>
      </xdr:blipFill>
      <xdr:spPr>
        <a:xfrm>
          <a:off x="171450" y="57150"/>
          <a:ext cx="219075" cy="219075"/>
        </a:xfrm>
        <a:prstGeom prst="rect">
          <a:avLst/>
        </a:prstGeom>
        <a:noFill/>
        <a:ln w="9525" cmpd="sng">
          <a:noFill/>
        </a:ln>
      </xdr:spPr>
    </xdr:pic>
    <xdr:clientData/>
  </xdr:twoCellAnchor>
  <xdr:twoCellAnchor editAs="oneCell">
    <xdr:from>
      <xdr:col>1</xdr:col>
      <xdr:colOff>504825</xdr:colOff>
      <xdr:row>0</xdr:row>
      <xdr:rowOff>85725</xdr:rowOff>
    </xdr:from>
    <xdr:to>
      <xdr:col>1</xdr:col>
      <xdr:colOff>657225</xdr:colOff>
      <xdr:row>0</xdr:row>
      <xdr:rowOff>238125</xdr:rowOff>
    </xdr:to>
    <xdr:pic>
      <xdr:nvPicPr>
        <xdr:cNvPr id="10" name="Picture 10">
          <a:hlinkClick r:id="rId9"/>
        </xdr:cNvPr>
        <xdr:cNvPicPr preferRelativeResize="1">
          <a:picLocks noChangeAspect="1"/>
        </xdr:cNvPicPr>
      </xdr:nvPicPr>
      <xdr:blipFill>
        <a:blip r:embed="rId7"/>
        <a:stretch>
          <a:fillRect/>
        </a:stretch>
      </xdr:blipFill>
      <xdr:spPr>
        <a:xfrm>
          <a:off x="619125" y="85725"/>
          <a:ext cx="152400" cy="152400"/>
        </a:xfrm>
        <a:prstGeom prst="rect">
          <a:avLst/>
        </a:prstGeom>
        <a:solidFill>
          <a:srgbClr val="3366FF"/>
        </a:solidFill>
        <a:ln w="9525" cmpd="sng">
          <a:solidFill>
            <a:srgbClr val="0000FF"/>
          </a:solidFill>
          <a:headEnd type="none"/>
          <a:tailEnd type="none"/>
        </a:ln>
      </xdr:spPr>
    </xdr:pic>
    <xdr:clientData/>
  </xdr:twoCellAnchor>
</xdr:wsDr>
</file>

<file path=xl/drawings/drawing4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13</xdr:col>
      <xdr:colOff>1219200</xdr:colOff>
      <xdr:row>4</xdr:row>
      <xdr:rowOff>9525</xdr:rowOff>
    </xdr:to>
    <xdr:sp>
      <xdr:nvSpPr>
        <xdr:cNvPr id="1" name="Rectangle 14"/>
        <xdr:cNvSpPr>
          <a:spLocks/>
        </xdr:cNvSpPr>
      </xdr:nvSpPr>
      <xdr:spPr>
        <a:xfrm>
          <a:off x="114300" y="552450"/>
          <a:ext cx="13420725"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27</xdr:row>
      <xdr:rowOff>0</xdr:rowOff>
    </xdr:from>
    <xdr:to>
      <xdr:col>1</xdr:col>
      <xdr:colOff>19050</xdr:colOff>
      <xdr:row>27</xdr:row>
      <xdr:rowOff>0</xdr:rowOff>
    </xdr:to>
    <xdr:sp>
      <xdr:nvSpPr>
        <xdr:cNvPr id="2" name="Rectangle 15"/>
        <xdr:cNvSpPr>
          <a:spLocks/>
        </xdr:cNvSpPr>
      </xdr:nvSpPr>
      <xdr:spPr>
        <a:xfrm>
          <a:off x="114300" y="5781675"/>
          <a:ext cx="19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133350</xdr:colOff>
      <xdr:row>1</xdr:row>
      <xdr:rowOff>47625</xdr:rowOff>
    </xdr:from>
    <xdr:to>
      <xdr:col>1</xdr:col>
      <xdr:colOff>352425</xdr:colOff>
      <xdr:row>2</xdr:row>
      <xdr:rowOff>28575</xdr:rowOff>
    </xdr:to>
    <xdr:pic>
      <xdr:nvPicPr>
        <xdr:cNvPr id="3" name="Picture 16">
          <a:hlinkClick r:id="rId3"/>
        </xdr:cNvPr>
        <xdr:cNvPicPr preferRelativeResize="1">
          <a:picLocks noChangeAspect="1"/>
        </xdr:cNvPicPr>
      </xdr:nvPicPr>
      <xdr:blipFill>
        <a:blip r:embed="rId1"/>
        <a:stretch>
          <a:fillRect/>
        </a:stretch>
      </xdr:blipFill>
      <xdr:spPr>
        <a:xfrm>
          <a:off x="247650" y="209550"/>
          <a:ext cx="219075" cy="209550"/>
        </a:xfrm>
        <a:prstGeom prst="rect">
          <a:avLst/>
        </a:prstGeom>
        <a:noFill/>
        <a:ln w="9525" cmpd="sng">
          <a:noFill/>
        </a:ln>
      </xdr:spPr>
    </xdr:pic>
    <xdr:clientData/>
  </xdr:twoCellAnchor>
  <xdr:twoCellAnchor editAs="oneCell">
    <xdr:from>
      <xdr:col>1</xdr:col>
      <xdr:colOff>666750</xdr:colOff>
      <xdr:row>1</xdr:row>
      <xdr:rowOff>57150</xdr:rowOff>
    </xdr:from>
    <xdr:to>
      <xdr:col>1</xdr:col>
      <xdr:colOff>819150</xdr:colOff>
      <xdr:row>1</xdr:row>
      <xdr:rowOff>219075</xdr:rowOff>
    </xdr:to>
    <xdr:pic>
      <xdr:nvPicPr>
        <xdr:cNvPr id="4" name="Picture 17">
          <a:hlinkClick r:id="rId6"/>
        </xdr:cNvPr>
        <xdr:cNvPicPr preferRelativeResize="1">
          <a:picLocks noChangeAspect="1"/>
        </xdr:cNvPicPr>
      </xdr:nvPicPr>
      <xdr:blipFill>
        <a:blip r:embed="rId4"/>
        <a:stretch>
          <a:fillRect/>
        </a:stretch>
      </xdr:blipFill>
      <xdr:spPr>
        <a:xfrm>
          <a:off x="781050" y="219075"/>
          <a:ext cx="152400" cy="161925"/>
        </a:xfrm>
        <a:prstGeom prst="rect">
          <a:avLst/>
        </a:prstGeom>
        <a:solidFill>
          <a:srgbClr val="3366FF"/>
        </a:solidFill>
        <a:ln w="9525" cmpd="sng">
          <a:solidFill>
            <a:srgbClr val="0000FF"/>
          </a:solidFill>
          <a:headEnd type="none"/>
          <a:tailEnd type="none"/>
        </a:ln>
      </xdr:spPr>
    </xdr:pic>
    <xdr:clientData/>
  </xdr:twoCellAnchor>
  <xdr:twoCellAnchor editAs="oneCell">
    <xdr:from>
      <xdr:col>1</xdr:col>
      <xdr:colOff>314325</xdr:colOff>
      <xdr:row>1</xdr:row>
      <xdr:rowOff>47625</xdr:rowOff>
    </xdr:from>
    <xdr:to>
      <xdr:col>1</xdr:col>
      <xdr:colOff>533400</xdr:colOff>
      <xdr:row>2</xdr:row>
      <xdr:rowOff>38100</xdr:rowOff>
    </xdr:to>
    <xdr:pic>
      <xdr:nvPicPr>
        <xdr:cNvPr id="5" name="Picture 18">
          <a:hlinkClick r:id="rId9"/>
        </xdr:cNvPr>
        <xdr:cNvPicPr preferRelativeResize="1">
          <a:picLocks noChangeAspect="1"/>
        </xdr:cNvPicPr>
      </xdr:nvPicPr>
      <xdr:blipFill>
        <a:blip r:embed="rId7"/>
        <a:stretch>
          <a:fillRect/>
        </a:stretch>
      </xdr:blipFill>
      <xdr:spPr>
        <a:xfrm>
          <a:off x="428625" y="209550"/>
          <a:ext cx="219075" cy="219075"/>
        </a:xfrm>
        <a:prstGeom prst="rect">
          <a:avLst/>
        </a:prstGeom>
        <a:noFill/>
        <a:ln w="9525" cmpd="sng">
          <a:noFill/>
        </a:ln>
      </xdr:spPr>
    </xdr:pic>
    <xdr:clientData/>
  </xdr:twoCellAnchor>
</xdr:wsDr>
</file>

<file path=xl/drawings/drawing4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333375</xdr:colOff>
      <xdr:row>0</xdr:row>
      <xdr:rowOff>123825</xdr:rowOff>
    </xdr:from>
    <xdr:to>
      <xdr:col>1</xdr:col>
      <xdr:colOff>85725</xdr:colOff>
      <xdr:row>0</xdr:row>
      <xdr:rowOff>285750</xdr:rowOff>
    </xdr:to>
    <xdr:pic>
      <xdr:nvPicPr>
        <xdr:cNvPr id="1" name="Picture 2">
          <a:hlinkClick r:id="rId3"/>
        </xdr:cNvPr>
        <xdr:cNvPicPr preferRelativeResize="1">
          <a:picLocks noChangeAspect="1"/>
        </xdr:cNvPicPr>
      </xdr:nvPicPr>
      <xdr:blipFill>
        <a:blip r:embed="rId1"/>
        <a:stretch>
          <a:fillRect/>
        </a:stretch>
      </xdr:blipFill>
      <xdr:spPr>
        <a:xfrm>
          <a:off x="333375" y="123825"/>
          <a:ext cx="152400" cy="161925"/>
        </a:xfrm>
        <a:prstGeom prst="rect">
          <a:avLst/>
        </a:prstGeom>
        <a:solidFill>
          <a:srgbClr val="3366FF"/>
        </a:solidFill>
        <a:ln w="9525" cmpd="sng">
          <a:solidFill>
            <a:srgbClr val="0000FF"/>
          </a:solidFill>
          <a:headEnd type="none"/>
          <a:tailEnd type="none"/>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0</xdr:rowOff>
    </xdr:from>
    <xdr:to>
      <xdr:col>24</xdr:col>
      <xdr:colOff>409575</xdr:colOff>
      <xdr:row>4</xdr:row>
      <xdr:rowOff>9525</xdr:rowOff>
    </xdr:to>
    <xdr:sp>
      <xdr:nvSpPr>
        <xdr:cNvPr id="1" name="Rectangle 1"/>
        <xdr:cNvSpPr>
          <a:spLocks/>
        </xdr:cNvSpPr>
      </xdr:nvSpPr>
      <xdr:spPr>
        <a:xfrm>
          <a:off x="123825" y="514350"/>
          <a:ext cx="9477375"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6</xdr:row>
      <xdr:rowOff>19050</xdr:rowOff>
    </xdr:from>
    <xdr:to>
      <xdr:col>13</xdr:col>
      <xdr:colOff>0</xdr:colOff>
      <xdr:row>8</xdr:row>
      <xdr:rowOff>0</xdr:rowOff>
    </xdr:to>
    <xdr:sp fLocksText="0">
      <xdr:nvSpPr>
        <xdr:cNvPr id="2" name="TextBox 2"/>
        <xdr:cNvSpPr txBox="1">
          <a:spLocks noChangeArrowheads="1"/>
        </xdr:cNvSpPr>
      </xdr:nvSpPr>
      <xdr:spPr>
        <a:xfrm>
          <a:off x="4057650" y="1047750"/>
          <a:ext cx="0" cy="2952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13</xdr:col>
      <xdr:colOff>0</xdr:colOff>
      <xdr:row>6</xdr:row>
      <xdr:rowOff>9525</xdr:rowOff>
    </xdr:from>
    <xdr:to>
      <xdr:col>13</xdr:col>
      <xdr:colOff>0</xdr:colOff>
      <xdr:row>8</xdr:row>
      <xdr:rowOff>19050</xdr:rowOff>
    </xdr:to>
    <xdr:sp fLocksText="0">
      <xdr:nvSpPr>
        <xdr:cNvPr id="3" name="TextBox 3"/>
        <xdr:cNvSpPr txBox="1">
          <a:spLocks noChangeArrowheads="1"/>
        </xdr:cNvSpPr>
      </xdr:nvSpPr>
      <xdr:spPr>
        <a:xfrm>
          <a:off x="4057650" y="1038225"/>
          <a:ext cx="0" cy="32385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Variação em relação mês anterior (%)</a:t>
          </a:r>
        </a:p>
      </xdr:txBody>
    </xdr:sp>
    <xdr:clientData fLocksWithSheet="0"/>
  </xdr:twoCellAnchor>
  <xdr:twoCellAnchor>
    <xdr:from>
      <xdr:col>13</xdr:col>
      <xdr:colOff>0</xdr:colOff>
      <xdr:row>6</xdr:row>
      <xdr:rowOff>9525</xdr:rowOff>
    </xdr:from>
    <xdr:to>
      <xdr:col>13</xdr:col>
      <xdr:colOff>0</xdr:colOff>
      <xdr:row>8</xdr:row>
      <xdr:rowOff>0</xdr:rowOff>
    </xdr:to>
    <xdr:sp fLocksText="0">
      <xdr:nvSpPr>
        <xdr:cNvPr id="4" name="TextBox 4"/>
        <xdr:cNvSpPr txBox="1">
          <a:spLocks noChangeArrowheads="1"/>
        </xdr:cNvSpPr>
      </xdr:nvSpPr>
      <xdr:spPr>
        <a:xfrm>
          <a:off x="4057650" y="1038225"/>
          <a:ext cx="0" cy="3048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 do total</a:t>
          </a:r>
        </a:p>
      </xdr:txBody>
    </xdr:sp>
    <xdr:clientData fLocksWithSheet="0"/>
  </xdr:twoCellAnchor>
  <xdr:twoCellAnchor>
    <xdr:from>
      <xdr:col>14</xdr:col>
      <xdr:colOff>0</xdr:colOff>
      <xdr:row>5</xdr:row>
      <xdr:rowOff>19050</xdr:rowOff>
    </xdr:from>
    <xdr:to>
      <xdr:col>14</xdr:col>
      <xdr:colOff>0</xdr:colOff>
      <xdr:row>7</xdr:row>
      <xdr:rowOff>161925</xdr:rowOff>
    </xdr:to>
    <xdr:sp fLocksText="0">
      <xdr:nvSpPr>
        <xdr:cNvPr id="5" name="TextBox 5"/>
        <xdr:cNvSpPr txBox="1">
          <a:spLocks noChangeArrowheads="1"/>
        </xdr:cNvSpPr>
      </xdr:nvSpPr>
      <xdr:spPr>
        <a:xfrm>
          <a:off x="4467225" y="885825"/>
          <a:ext cx="0" cy="4572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TEMPO MÉDIO
DE
CONCESSÃO
(EM DIAS)</a:t>
          </a:r>
        </a:p>
      </xdr:txBody>
    </xdr:sp>
    <xdr:clientData fLocksWithSheet="0"/>
  </xdr:twoCellAnchor>
  <xdr:twoCellAnchor>
    <xdr:from>
      <xdr:col>14</xdr:col>
      <xdr:colOff>0</xdr:colOff>
      <xdr:row>6</xdr:row>
      <xdr:rowOff>95250</xdr:rowOff>
    </xdr:from>
    <xdr:to>
      <xdr:col>14</xdr:col>
      <xdr:colOff>0</xdr:colOff>
      <xdr:row>7</xdr:row>
      <xdr:rowOff>161925</xdr:rowOff>
    </xdr:to>
    <xdr:sp>
      <xdr:nvSpPr>
        <xdr:cNvPr id="6" name="TextBox 6"/>
        <xdr:cNvSpPr txBox="1">
          <a:spLocks noChangeArrowheads="1"/>
        </xdr:cNvSpPr>
      </xdr:nvSpPr>
      <xdr:spPr>
        <a:xfrm>
          <a:off x="4467225" y="1123950"/>
          <a:ext cx="0" cy="2190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xdr:twoCellAnchor>
  <xdr:twoCellAnchor>
    <xdr:from>
      <xdr:col>1</xdr:col>
      <xdr:colOff>0</xdr:colOff>
      <xdr:row>36</xdr:row>
      <xdr:rowOff>0</xdr:rowOff>
    </xdr:from>
    <xdr:to>
      <xdr:col>1</xdr:col>
      <xdr:colOff>19050</xdr:colOff>
      <xdr:row>36</xdr:row>
      <xdr:rowOff>0</xdr:rowOff>
    </xdr:to>
    <xdr:sp>
      <xdr:nvSpPr>
        <xdr:cNvPr id="7" name="Rectangle 7"/>
        <xdr:cNvSpPr>
          <a:spLocks/>
        </xdr:cNvSpPr>
      </xdr:nvSpPr>
      <xdr:spPr>
        <a:xfrm>
          <a:off x="114300" y="5753100"/>
          <a:ext cx="19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295275</xdr:colOff>
      <xdr:row>0</xdr:row>
      <xdr:rowOff>66675</xdr:rowOff>
    </xdr:from>
    <xdr:to>
      <xdr:col>1</xdr:col>
      <xdr:colOff>514350</xdr:colOff>
      <xdr:row>1</xdr:row>
      <xdr:rowOff>114300</xdr:rowOff>
    </xdr:to>
    <xdr:pic>
      <xdr:nvPicPr>
        <xdr:cNvPr id="8" name="Picture 20">
          <a:hlinkClick r:id="rId3"/>
        </xdr:cNvPr>
        <xdr:cNvPicPr preferRelativeResize="1">
          <a:picLocks noChangeAspect="1"/>
        </xdr:cNvPicPr>
      </xdr:nvPicPr>
      <xdr:blipFill>
        <a:blip r:embed="rId1"/>
        <a:stretch>
          <a:fillRect/>
        </a:stretch>
      </xdr:blipFill>
      <xdr:spPr>
        <a:xfrm>
          <a:off x="409575" y="66675"/>
          <a:ext cx="219075" cy="209550"/>
        </a:xfrm>
        <a:prstGeom prst="rect">
          <a:avLst/>
        </a:prstGeom>
        <a:noFill/>
        <a:ln w="9525" cmpd="sng">
          <a:noFill/>
        </a:ln>
      </xdr:spPr>
    </xdr:pic>
    <xdr:clientData/>
  </xdr:twoCellAnchor>
  <xdr:twoCellAnchor editAs="oneCell">
    <xdr:from>
      <xdr:col>1</xdr:col>
      <xdr:colOff>57150</xdr:colOff>
      <xdr:row>0</xdr:row>
      <xdr:rowOff>66675</xdr:rowOff>
    </xdr:from>
    <xdr:to>
      <xdr:col>1</xdr:col>
      <xdr:colOff>285750</xdr:colOff>
      <xdr:row>1</xdr:row>
      <xdr:rowOff>114300</xdr:rowOff>
    </xdr:to>
    <xdr:pic>
      <xdr:nvPicPr>
        <xdr:cNvPr id="9" name="Picture 21">
          <a:hlinkClick r:id="rId6"/>
        </xdr:cNvPr>
        <xdr:cNvPicPr preferRelativeResize="1">
          <a:picLocks noChangeAspect="1"/>
        </xdr:cNvPicPr>
      </xdr:nvPicPr>
      <xdr:blipFill>
        <a:blip r:embed="rId4"/>
        <a:stretch>
          <a:fillRect/>
        </a:stretch>
      </xdr:blipFill>
      <xdr:spPr>
        <a:xfrm>
          <a:off x="171450" y="66675"/>
          <a:ext cx="228600" cy="209550"/>
        </a:xfrm>
        <a:prstGeom prst="rect">
          <a:avLst/>
        </a:prstGeom>
        <a:noFill/>
        <a:ln w="9525" cmpd="sng">
          <a:noFill/>
        </a:ln>
      </xdr:spPr>
    </xdr:pic>
    <xdr:clientData/>
  </xdr:twoCellAnchor>
  <xdr:twoCellAnchor editAs="oneCell">
    <xdr:from>
      <xdr:col>2</xdr:col>
      <xdr:colOff>171450</xdr:colOff>
      <xdr:row>0</xdr:row>
      <xdr:rowOff>76200</xdr:rowOff>
    </xdr:from>
    <xdr:to>
      <xdr:col>2</xdr:col>
      <xdr:colOff>323850</xdr:colOff>
      <xdr:row>1</xdr:row>
      <xdr:rowOff>66675</xdr:rowOff>
    </xdr:to>
    <xdr:pic>
      <xdr:nvPicPr>
        <xdr:cNvPr id="10" name="Picture 22">
          <a:hlinkClick r:id="rId9"/>
        </xdr:cNvPr>
        <xdr:cNvPicPr preferRelativeResize="1">
          <a:picLocks noChangeAspect="1"/>
        </xdr:cNvPicPr>
      </xdr:nvPicPr>
      <xdr:blipFill>
        <a:blip r:embed="rId7"/>
        <a:stretch>
          <a:fillRect/>
        </a:stretch>
      </xdr:blipFill>
      <xdr:spPr>
        <a:xfrm>
          <a:off x="895350" y="76200"/>
          <a:ext cx="152400" cy="152400"/>
        </a:xfrm>
        <a:prstGeom prst="rect">
          <a:avLst/>
        </a:prstGeom>
        <a:solidFill>
          <a:srgbClr val="3366FF"/>
        </a:solidFill>
        <a:ln w="9525" cmpd="sng">
          <a:solidFill>
            <a:srgbClr val="0000FF"/>
          </a:solidFill>
          <a:headEnd type="none"/>
          <a:tailEnd type="none"/>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152400</xdr:rowOff>
    </xdr:from>
    <xdr:to>
      <xdr:col>25</xdr:col>
      <xdr:colOff>0</xdr:colOff>
      <xdr:row>4</xdr:row>
      <xdr:rowOff>9525</xdr:rowOff>
    </xdr:to>
    <xdr:sp>
      <xdr:nvSpPr>
        <xdr:cNvPr id="1" name="Rectangle 1"/>
        <xdr:cNvSpPr>
          <a:spLocks/>
        </xdr:cNvSpPr>
      </xdr:nvSpPr>
      <xdr:spPr>
        <a:xfrm>
          <a:off x="123825" y="504825"/>
          <a:ext cx="10210800" cy="219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6</xdr:row>
      <xdr:rowOff>19050</xdr:rowOff>
    </xdr:from>
    <xdr:to>
      <xdr:col>13</xdr:col>
      <xdr:colOff>0</xdr:colOff>
      <xdr:row>8</xdr:row>
      <xdr:rowOff>0</xdr:rowOff>
    </xdr:to>
    <xdr:sp fLocksText="0">
      <xdr:nvSpPr>
        <xdr:cNvPr id="2" name="TextBox 2"/>
        <xdr:cNvSpPr txBox="1">
          <a:spLocks noChangeArrowheads="1"/>
        </xdr:cNvSpPr>
      </xdr:nvSpPr>
      <xdr:spPr>
        <a:xfrm>
          <a:off x="5162550" y="1047750"/>
          <a:ext cx="0" cy="2952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13</xdr:col>
      <xdr:colOff>0</xdr:colOff>
      <xdr:row>6</xdr:row>
      <xdr:rowOff>9525</xdr:rowOff>
    </xdr:from>
    <xdr:to>
      <xdr:col>13</xdr:col>
      <xdr:colOff>0</xdr:colOff>
      <xdr:row>8</xdr:row>
      <xdr:rowOff>19050</xdr:rowOff>
    </xdr:to>
    <xdr:sp fLocksText="0">
      <xdr:nvSpPr>
        <xdr:cNvPr id="3" name="TextBox 3"/>
        <xdr:cNvSpPr txBox="1">
          <a:spLocks noChangeArrowheads="1"/>
        </xdr:cNvSpPr>
      </xdr:nvSpPr>
      <xdr:spPr>
        <a:xfrm>
          <a:off x="5162550" y="1038225"/>
          <a:ext cx="0" cy="32385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Variação em relação mês anterior (%)</a:t>
          </a:r>
        </a:p>
      </xdr:txBody>
    </xdr:sp>
    <xdr:clientData fLocksWithSheet="0"/>
  </xdr:twoCellAnchor>
  <xdr:twoCellAnchor>
    <xdr:from>
      <xdr:col>13</xdr:col>
      <xdr:colOff>0</xdr:colOff>
      <xdr:row>6</xdr:row>
      <xdr:rowOff>9525</xdr:rowOff>
    </xdr:from>
    <xdr:to>
      <xdr:col>13</xdr:col>
      <xdr:colOff>0</xdr:colOff>
      <xdr:row>8</xdr:row>
      <xdr:rowOff>0</xdr:rowOff>
    </xdr:to>
    <xdr:sp fLocksText="0">
      <xdr:nvSpPr>
        <xdr:cNvPr id="4" name="TextBox 4"/>
        <xdr:cNvSpPr txBox="1">
          <a:spLocks noChangeArrowheads="1"/>
        </xdr:cNvSpPr>
      </xdr:nvSpPr>
      <xdr:spPr>
        <a:xfrm>
          <a:off x="5162550" y="1038225"/>
          <a:ext cx="0" cy="3048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 do total</a:t>
          </a:r>
        </a:p>
      </xdr:txBody>
    </xdr:sp>
    <xdr:clientData fLocksWithSheet="0"/>
  </xdr:twoCellAnchor>
  <xdr:twoCellAnchor>
    <xdr:from>
      <xdr:col>14</xdr:col>
      <xdr:colOff>0</xdr:colOff>
      <xdr:row>5</xdr:row>
      <xdr:rowOff>19050</xdr:rowOff>
    </xdr:from>
    <xdr:to>
      <xdr:col>14</xdr:col>
      <xdr:colOff>0</xdr:colOff>
      <xdr:row>7</xdr:row>
      <xdr:rowOff>161925</xdr:rowOff>
    </xdr:to>
    <xdr:sp fLocksText="0">
      <xdr:nvSpPr>
        <xdr:cNvPr id="5" name="TextBox 5"/>
        <xdr:cNvSpPr txBox="1">
          <a:spLocks noChangeArrowheads="1"/>
        </xdr:cNvSpPr>
      </xdr:nvSpPr>
      <xdr:spPr>
        <a:xfrm>
          <a:off x="5648325" y="885825"/>
          <a:ext cx="0" cy="4572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TEMPO MÉDIO
DE
CONCESSÃO
(EM DIAS)</a:t>
          </a:r>
        </a:p>
      </xdr:txBody>
    </xdr:sp>
    <xdr:clientData fLocksWithSheet="0"/>
  </xdr:twoCellAnchor>
  <xdr:twoCellAnchor>
    <xdr:from>
      <xdr:col>14</xdr:col>
      <xdr:colOff>0</xdr:colOff>
      <xdr:row>6</xdr:row>
      <xdr:rowOff>95250</xdr:rowOff>
    </xdr:from>
    <xdr:to>
      <xdr:col>14</xdr:col>
      <xdr:colOff>0</xdr:colOff>
      <xdr:row>7</xdr:row>
      <xdr:rowOff>161925</xdr:rowOff>
    </xdr:to>
    <xdr:sp>
      <xdr:nvSpPr>
        <xdr:cNvPr id="6" name="TextBox 6"/>
        <xdr:cNvSpPr txBox="1">
          <a:spLocks noChangeArrowheads="1"/>
        </xdr:cNvSpPr>
      </xdr:nvSpPr>
      <xdr:spPr>
        <a:xfrm>
          <a:off x="5648325" y="1123950"/>
          <a:ext cx="0" cy="2190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xdr:twoCellAnchor>
  <xdr:twoCellAnchor>
    <xdr:from>
      <xdr:col>1</xdr:col>
      <xdr:colOff>0</xdr:colOff>
      <xdr:row>49</xdr:row>
      <xdr:rowOff>0</xdr:rowOff>
    </xdr:from>
    <xdr:to>
      <xdr:col>1</xdr:col>
      <xdr:colOff>19050</xdr:colOff>
      <xdr:row>49</xdr:row>
      <xdr:rowOff>0</xdr:rowOff>
    </xdr:to>
    <xdr:sp>
      <xdr:nvSpPr>
        <xdr:cNvPr id="7" name="Rectangle 7"/>
        <xdr:cNvSpPr>
          <a:spLocks/>
        </xdr:cNvSpPr>
      </xdr:nvSpPr>
      <xdr:spPr>
        <a:xfrm>
          <a:off x="114300" y="7867650"/>
          <a:ext cx="19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342900</xdr:colOff>
      <xdr:row>0</xdr:row>
      <xdr:rowOff>95250</xdr:rowOff>
    </xdr:from>
    <xdr:to>
      <xdr:col>1</xdr:col>
      <xdr:colOff>552450</xdr:colOff>
      <xdr:row>1</xdr:row>
      <xdr:rowOff>142875</xdr:rowOff>
    </xdr:to>
    <xdr:pic>
      <xdr:nvPicPr>
        <xdr:cNvPr id="8" name="Picture 12">
          <a:hlinkClick r:id="rId3"/>
        </xdr:cNvPr>
        <xdr:cNvPicPr preferRelativeResize="1">
          <a:picLocks noChangeAspect="1"/>
        </xdr:cNvPicPr>
      </xdr:nvPicPr>
      <xdr:blipFill>
        <a:blip r:embed="rId1"/>
        <a:stretch>
          <a:fillRect/>
        </a:stretch>
      </xdr:blipFill>
      <xdr:spPr>
        <a:xfrm>
          <a:off x="457200" y="95250"/>
          <a:ext cx="209550" cy="209550"/>
        </a:xfrm>
        <a:prstGeom prst="rect">
          <a:avLst/>
        </a:prstGeom>
        <a:noFill/>
        <a:ln w="9525" cmpd="sng">
          <a:noFill/>
        </a:ln>
      </xdr:spPr>
    </xdr:pic>
    <xdr:clientData/>
  </xdr:twoCellAnchor>
  <xdr:twoCellAnchor editAs="oneCell">
    <xdr:from>
      <xdr:col>1</xdr:col>
      <xdr:colOff>161925</xdr:colOff>
      <xdr:row>0</xdr:row>
      <xdr:rowOff>104775</xdr:rowOff>
    </xdr:from>
    <xdr:to>
      <xdr:col>1</xdr:col>
      <xdr:colOff>381000</xdr:colOff>
      <xdr:row>1</xdr:row>
      <xdr:rowOff>152400</xdr:rowOff>
    </xdr:to>
    <xdr:pic>
      <xdr:nvPicPr>
        <xdr:cNvPr id="9" name="Picture 13">
          <a:hlinkClick r:id="rId6"/>
        </xdr:cNvPr>
        <xdr:cNvPicPr preferRelativeResize="1">
          <a:picLocks noChangeAspect="1"/>
        </xdr:cNvPicPr>
      </xdr:nvPicPr>
      <xdr:blipFill>
        <a:blip r:embed="rId4"/>
        <a:stretch>
          <a:fillRect/>
        </a:stretch>
      </xdr:blipFill>
      <xdr:spPr>
        <a:xfrm>
          <a:off x="276225" y="104775"/>
          <a:ext cx="219075" cy="209550"/>
        </a:xfrm>
        <a:prstGeom prst="rect">
          <a:avLst/>
        </a:prstGeom>
        <a:noFill/>
        <a:ln w="9525" cmpd="sng">
          <a:noFill/>
        </a:ln>
      </xdr:spPr>
    </xdr:pic>
    <xdr:clientData/>
  </xdr:twoCellAnchor>
  <xdr:twoCellAnchor editAs="oneCell">
    <xdr:from>
      <xdr:col>2</xdr:col>
      <xdr:colOff>76200</xdr:colOff>
      <xdr:row>0</xdr:row>
      <xdr:rowOff>133350</xdr:rowOff>
    </xdr:from>
    <xdr:to>
      <xdr:col>4</xdr:col>
      <xdr:colOff>104775</xdr:colOff>
      <xdr:row>1</xdr:row>
      <xdr:rowOff>123825</xdr:rowOff>
    </xdr:to>
    <xdr:pic>
      <xdr:nvPicPr>
        <xdr:cNvPr id="10" name="Picture 14">
          <a:hlinkClick r:id="rId9"/>
        </xdr:cNvPr>
        <xdr:cNvPicPr preferRelativeResize="1">
          <a:picLocks noChangeAspect="1"/>
        </xdr:cNvPicPr>
      </xdr:nvPicPr>
      <xdr:blipFill>
        <a:blip r:embed="rId7"/>
        <a:stretch>
          <a:fillRect/>
        </a:stretch>
      </xdr:blipFill>
      <xdr:spPr>
        <a:xfrm>
          <a:off x="1447800" y="133350"/>
          <a:ext cx="161925" cy="152400"/>
        </a:xfrm>
        <a:prstGeom prst="rect">
          <a:avLst/>
        </a:prstGeom>
        <a:solidFill>
          <a:srgbClr val="3366FF"/>
        </a:solidFill>
        <a:ln w="9525" cmpd="sng">
          <a:solidFill>
            <a:srgbClr val="0000FF"/>
          </a:solidFill>
          <a:headEnd type="none"/>
          <a:tailEnd type="none"/>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0</xdr:rowOff>
    </xdr:from>
    <xdr:to>
      <xdr:col>25</xdr:col>
      <xdr:colOff>0</xdr:colOff>
      <xdr:row>4</xdr:row>
      <xdr:rowOff>9525</xdr:rowOff>
    </xdr:to>
    <xdr:sp>
      <xdr:nvSpPr>
        <xdr:cNvPr id="1" name="Rectangle 1"/>
        <xdr:cNvSpPr>
          <a:spLocks/>
        </xdr:cNvSpPr>
      </xdr:nvSpPr>
      <xdr:spPr>
        <a:xfrm>
          <a:off x="123825" y="514350"/>
          <a:ext cx="10582275"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6</xdr:row>
      <xdr:rowOff>19050</xdr:rowOff>
    </xdr:from>
    <xdr:to>
      <xdr:col>13</xdr:col>
      <xdr:colOff>0</xdr:colOff>
      <xdr:row>8</xdr:row>
      <xdr:rowOff>0</xdr:rowOff>
    </xdr:to>
    <xdr:sp fLocksText="0">
      <xdr:nvSpPr>
        <xdr:cNvPr id="2" name="TextBox 2"/>
        <xdr:cNvSpPr txBox="1">
          <a:spLocks noChangeArrowheads="1"/>
        </xdr:cNvSpPr>
      </xdr:nvSpPr>
      <xdr:spPr>
        <a:xfrm>
          <a:off x="4905375" y="1047750"/>
          <a:ext cx="0" cy="2952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13</xdr:col>
      <xdr:colOff>0</xdr:colOff>
      <xdr:row>6</xdr:row>
      <xdr:rowOff>9525</xdr:rowOff>
    </xdr:from>
    <xdr:to>
      <xdr:col>13</xdr:col>
      <xdr:colOff>0</xdr:colOff>
      <xdr:row>8</xdr:row>
      <xdr:rowOff>19050</xdr:rowOff>
    </xdr:to>
    <xdr:sp fLocksText="0">
      <xdr:nvSpPr>
        <xdr:cNvPr id="3" name="TextBox 3"/>
        <xdr:cNvSpPr txBox="1">
          <a:spLocks noChangeArrowheads="1"/>
        </xdr:cNvSpPr>
      </xdr:nvSpPr>
      <xdr:spPr>
        <a:xfrm>
          <a:off x="4905375" y="1038225"/>
          <a:ext cx="0" cy="32385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Variação em relação mês anterior (%)</a:t>
          </a:r>
        </a:p>
      </xdr:txBody>
    </xdr:sp>
    <xdr:clientData fLocksWithSheet="0"/>
  </xdr:twoCellAnchor>
  <xdr:twoCellAnchor>
    <xdr:from>
      <xdr:col>13</xdr:col>
      <xdr:colOff>0</xdr:colOff>
      <xdr:row>6</xdr:row>
      <xdr:rowOff>9525</xdr:rowOff>
    </xdr:from>
    <xdr:to>
      <xdr:col>13</xdr:col>
      <xdr:colOff>0</xdr:colOff>
      <xdr:row>8</xdr:row>
      <xdr:rowOff>0</xdr:rowOff>
    </xdr:to>
    <xdr:sp fLocksText="0">
      <xdr:nvSpPr>
        <xdr:cNvPr id="4" name="TextBox 4"/>
        <xdr:cNvSpPr txBox="1">
          <a:spLocks noChangeArrowheads="1"/>
        </xdr:cNvSpPr>
      </xdr:nvSpPr>
      <xdr:spPr>
        <a:xfrm>
          <a:off x="4905375" y="1038225"/>
          <a:ext cx="0" cy="3048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 do total</a:t>
          </a:r>
        </a:p>
      </xdr:txBody>
    </xdr:sp>
    <xdr:clientData fLocksWithSheet="0"/>
  </xdr:twoCellAnchor>
  <xdr:twoCellAnchor>
    <xdr:from>
      <xdr:col>14</xdr:col>
      <xdr:colOff>0</xdr:colOff>
      <xdr:row>5</xdr:row>
      <xdr:rowOff>19050</xdr:rowOff>
    </xdr:from>
    <xdr:to>
      <xdr:col>14</xdr:col>
      <xdr:colOff>0</xdr:colOff>
      <xdr:row>7</xdr:row>
      <xdr:rowOff>161925</xdr:rowOff>
    </xdr:to>
    <xdr:sp fLocksText="0">
      <xdr:nvSpPr>
        <xdr:cNvPr id="5" name="TextBox 5"/>
        <xdr:cNvSpPr txBox="1">
          <a:spLocks noChangeArrowheads="1"/>
        </xdr:cNvSpPr>
      </xdr:nvSpPr>
      <xdr:spPr>
        <a:xfrm>
          <a:off x="5514975" y="885825"/>
          <a:ext cx="0" cy="4572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TEMPO MÉDIO
DE
CONCESSÃO
(EM DIAS)</a:t>
          </a:r>
        </a:p>
      </xdr:txBody>
    </xdr:sp>
    <xdr:clientData fLocksWithSheet="0"/>
  </xdr:twoCellAnchor>
  <xdr:twoCellAnchor>
    <xdr:from>
      <xdr:col>14</xdr:col>
      <xdr:colOff>0</xdr:colOff>
      <xdr:row>6</xdr:row>
      <xdr:rowOff>95250</xdr:rowOff>
    </xdr:from>
    <xdr:to>
      <xdr:col>14</xdr:col>
      <xdr:colOff>0</xdr:colOff>
      <xdr:row>7</xdr:row>
      <xdr:rowOff>161925</xdr:rowOff>
    </xdr:to>
    <xdr:sp>
      <xdr:nvSpPr>
        <xdr:cNvPr id="6" name="TextBox 6"/>
        <xdr:cNvSpPr txBox="1">
          <a:spLocks noChangeArrowheads="1"/>
        </xdr:cNvSpPr>
      </xdr:nvSpPr>
      <xdr:spPr>
        <a:xfrm>
          <a:off x="5514975" y="1123950"/>
          <a:ext cx="0" cy="2190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xdr:twoCellAnchor>
  <xdr:twoCellAnchor>
    <xdr:from>
      <xdr:col>1</xdr:col>
      <xdr:colOff>0</xdr:colOff>
      <xdr:row>46</xdr:row>
      <xdr:rowOff>0</xdr:rowOff>
    </xdr:from>
    <xdr:to>
      <xdr:col>1</xdr:col>
      <xdr:colOff>19050</xdr:colOff>
      <xdr:row>46</xdr:row>
      <xdr:rowOff>0</xdr:rowOff>
    </xdr:to>
    <xdr:sp>
      <xdr:nvSpPr>
        <xdr:cNvPr id="7" name="Rectangle 7"/>
        <xdr:cNvSpPr>
          <a:spLocks/>
        </xdr:cNvSpPr>
      </xdr:nvSpPr>
      <xdr:spPr>
        <a:xfrm>
          <a:off x="114300" y="7391400"/>
          <a:ext cx="19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361950</xdr:colOff>
      <xdr:row>0</xdr:row>
      <xdr:rowOff>114300</xdr:rowOff>
    </xdr:from>
    <xdr:to>
      <xdr:col>1</xdr:col>
      <xdr:colOff>571500</xdr:colOff>
      <xdr:row>1</xdr:row>
      <xdr:rowOff>161925</xdr:rowOff>
    </xdr:to>
    <xdr:pic>
      <xdr:nvPicPr>
        <xdr:cNvPr id="8" name="Picture 8">
          <a:hlinkClick r:id="rId3"/>
        </xdr:cNvPr>
        <xdr:cNvPicPr preferRelativeResize="1">
          <a:picLocks noChangeAspect="1"/>
        </xdr:cNvPicPr>
      </xdr:nvPicPr>
      <xdr:blipFill>
        <a:blip r:embed="rId1"/>
        <a:stretch>
          <a:fillRect/>
        </a:stretch>
      </xdr:blipFill>
      <xdr:spPr>
        <a:xfrm>
          <a:off x="476250" y="114300"/>
          <a:ext cx="209550" cy="209550"/>
        </a:xfrm>
        <a:prstGeom prst="rect">
          <a:avLst/>
        </a:prstGeom>
        <a:noFill/>
        <a:ln w="9525" cmpd="sng">
          <a:noFill/>
        </a:ln>
      </xdr:spPr>
    </xdr:pic>
    <xdr:clientData/>
  </xdr:twoCellAnchor>
  <xdr:twoCellAnchor editAs="oneCell">
    <xdr:from>
      <xdr:col>1</xdr:col>
      <xdr:colOff>95250</xdr:colOff>
      <xdr:row>0</xdr:row>
      <xdr:rowOff>123825</xdr:rowOff>
    </xdr:from>
    <xdr:to>
      <xdr:col>1</xdr:col>
      <xdr:colOff>314325</xdr:colOff>
      <xdr:row>1</xdr:row>
      <xdr:rowOff>171450</xdr:rowOff>
    </xdr:to>
    <xdr:pic>
      <xdr:nvPicPr>
        <xdr:cNvPr id="9" name="Picture 9">
          <a:hlinkClick r:id="rId6"/>
        </xdr:cNvPr>
        <xdr:cNvPicPr preferRelativeResize="1">
          <a:picLocks noChangeAspect="1"/>
        </xdr:cNvPicPr>
      </xdr:nvPicPr>
      <xdr:blipFill>
        <a:blip r:embed="rId4"/>
        <a:stretch>
          <a:fillRect/>
        </a:stretch>
      </xdr:blipFill>
      <xdr:spPr>
        <a:xfrm>
          <a:off x="209550" y="123825"/>
          <a:ext cx="219075" cy="209550"/>
        </a:xfrm>
        <a:prstGeom prst="rect">
          <a:avLst/>
        </a:prstGeom>
        <a:noFill/>
        <a:ln w="9525" cmpd="sng">
          <a:noFill/>
        </a:ln>
      </xdr:spPr>
    </xdr:pic>
    <xdr:clientData/>
  </xdr:twoCellAnchor>
  <xdr:twoCellAnchor editAs="oneCell">
    <xdr:from>
      <xdr:col>2</xdr:col>
      <xdr:colOff>438150</xdr:colOff>
      <xdr:row>0</xdr:row>
      <xdr:rowOff>123825</xdr:rowOff>
    </xdr:from>
    <xdr:to>
      <xdr:col>4</xdr:col>
      <xdr:colOff>76200</xdr:colOff>
      <xdr:row>1</xdr:row>
      <xdr:rowOff>114300</xdr:rowOff>
    </xdr:to>
    <xdr:pic>
      <xdr:nvPicPr>
        <xdr:cNvPr id="10" name="Picture 10">
          <a:hlinkClick r:id="rId9"/>
        </xdr:cNvPr>
        <xdr:cNvPicPr preferRelativeResize="1">
          <a:picLocks noChangeAspect="1"/>
        </xdr:cNvPicPr>
      </xdr:nvPicPr>
      <xdr:blipFill>
        <a:blip r:embed="rId7"/>
        <a:stretch>
          <a:fillRect/>
        </a:stretch>
      </xdr:blipFill>
      <xdr:spPr>
        <a:xfrm>
          <a:off x="1162050" y="123825"/>
          <a:ext cx="152400" cy="152400"/>
        </a:xfrm>
        <a:prstGeom prst="rect">
          <a:avLst/>
        </a:prstGeom>
        <a:solidFill>
          <a:srgbClr val="3366FF"/>
        </a:solidFill>
        <a:ln w="9525" cmpd="sng">
          <a:solidFill>
            <a:srgbClr val="0000FF"/>
          </a:solidFill>
          <a:headEnd type="none"/>
          <a:tailEnd type="none"/>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0</xdr:rowOff>
    </xdr:from>
    <xdr:to>
      <xdr:col>20</xdr:col>
      <xdr:colOff>0</xdr:colOff>
      <xdr:row>4</xdr:row>
      <xdr:rowOff>9525</xdr:rowOff>
    </xdr:to>
    <xdr:sp>
      <xdr:nvSpPr>
        <xdr:cNvPr id="1" name="Rectangle 1"/>
        <xdr:cNvSpPr>
          <a:spLocks/>
        </xdr:cNvSpPr>
      </xdr:nvSpPr>
      <xdr:spPr>
        <a:xfrm>
          <a:off x="123825" y="514350"/>
          <a:ext cx="8772525"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6</xdr:row>
      <xdr:rowOff>19050</xdr:rowOff>
    </xdr:from>
    <xdr:to>
      <xdr:col>9</xdr:col>
      <xdr:colOff>0</xdr:colOff>
      <xdr:row>8</xdr:row>
      <xdr:rowOff>0</xdr:rowOff>
    </xdr:to>
    <xdr:sp fLocksText="0">
      <xdr:nvSpPr>
        <xdr:cNvPr id="2" name="TextBox 2"/>
        <xdr:cNvSpPr txBox="1">
          <a:spLocks noChangeArrowheads="1"/>
        </xdr:cNvSpPr>
      </xdr:nvSpPr>
      <xdr:spPr>
        <a:xfrm>
          <a:off x="4076700" y="1047750"/>
          <a:ext cx="0" cy="3714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9</xdr:col>
      <xdr:colOff>0</xdr:colOff>
      <xdr:row>6</xdr:row>
      <xdr:rowOff>9525</xdr:rowOff>
    </xdr:from>
    <xdr:to>
      <xdr:col>9</xdr:col>
      <xdr:colOff>0</xdr:colOff>
      <xdr:row>8</xdr:row>
      <xdr:rowOff>19050</xdr:rowOff>
    </xdr:to>
    <xdr:sp fLocksText="0">
      <xdr:nvSpPr>
        <xdr:cNvPr id="3" name="TextBox 3"/>
        <xdr:cNvSpPr txBox="1">
          <a:spLocks noChangeArrowheads="1"/>
        </xdr:cNvSpPr>
      </xdr:nvSpPr>
      <xdr:spPr>
        <a:xfrm>
          <a:off x="4076700" y="1038225"/>
          <a:ext cx="0" cy="40005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Variação em relação mês anterior (%)</a:t>
          </a:r>
        </a:p>
      </xdr:txBody>
    </xdr:sp>
    <xdr:clientData fLocksWithSheet="0"/>
  </xdr:twoCellAnchor>
  <xdr:twoCellAnchor>
    <xdr:from>
      <xdr:col>9</xdr:col>
      <xdr:colOff>0</xdr:colOff>
      <xdr:row>6</xdr:row>
      <xdr:rowOff>9525</xdr:rowOff>
    </xdr:from>
    <xdr:to>
      <xdr:col>9</xdr:col>
      <xdr:colOff>0</xdr:colOff>
      <xdr:row>8</xdr:row>
      <xdr:rowOff>0</xdr:rowOff>
    </xdr:to>
    <xdr:sp fLocksText="0">
      <xdr:nvSpPr>
        <xdr:cNvPr id="4" name="TextBox 4"/>
        <xdr:cNvSpPr txBox="1">
          <a:spLocks noChangeArrowheads="1"/>
        </xdr:cNvSpPr>
      </xdr:nvSpPr>
      <xdr:spPr>
        <a:xfrm>
          <a:off x="4076700" y="1038225"/>
          <a:ext cx="0" cy="3810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 do total</a:t>
          </a:r>
        </a:p>
      </xdr:txBody>
    </xdr:sp>
    <xdr:clientData fLocksWithSheet="0"/>
  </xdr:twoCellAnchor>
  <xdr:twoCellAnchor>
    <xdr:from>
      <xdr:col>10</xdr:col>
      <xdr:colOff>0</xdr:colOff>
      <xdr:row>5</xdr:row>
      <xdr:rowOff>19050</xdr:rowOff>
    </xdr:from>
    <xdr:to>
      <xdr:col>10</xdr:col>
      <xdr:colOff>0</xdr:colOff>
      <xdr:row>7</xdr:row>
      <xdr:rowOff>238125</xdr:rowOff>
    </xdr:to>
    <xdr:sp fLocksText="0">
      <xdr:nvSpPr>
        <xdr:cNvPr id="5" name="TextBox 5"/>
        <xdr:cNvSpPr txBox="1">
          <a:spLocks noChangeArrowheads="1"/>
        </xdr:cNvSpPr>
      </xdr:nvSpPr>
      <xdr:spPr>
        <a:xfrm>
          <a:off x="4686300" y="885825"/>
          <a:ext cx="0" cy="5334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TEMPO MÉDIO
DE
CONCESSÃO
(EM DIAS)</a:t>
          </a:r>
        </a:p>
      </xdr:txBody>
    </xdr:sp>
    <xdr:clientData fLocksWithSheet="0"/>
  </xdr:twoCellAnchor>
  <xdr:twoCellAnchor>
    <xdr:from>
      <xdr:col>10</xdr:col>
      <xdr:colOff>0</xdr:colOff>
      <xdr:row>6</xdr:row>
      <xdr:rowOff>95250</xdr:rowOff>
    </xdr:from>
    <xdr:to>
      <xdr:col>10</xdr:col>
      <xdr:colOff>0</xdr:colOff>
      <xdr:row>7</xdr:row>
      <xdr:rowOff>238125</xdr:rowOff>
    </xdr:to>
    <xdr:sp>
      <xdr:nvSpPr>
        <xdr:cNvPr id="6" name="TextBox 6"/>
        <xdr:cNvSpPr txBox="1">
          <a:spLocks noChangeArrowheads="1"/>
        </xdr:cNvSpPr>
      </xdr:nvSpPr>
      <xdr:spPr>
        <a:xfrm>
          <a:off x="4686300" y="1123950"/>
          <a:ext cx="0" cy="2952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xdr:twoCellAnchor>
  <xdr:twoCellAnchor>
    <xdr:from>
      <xdr:col>1</xdr:col>
      <xdr:colOff>0</xdr:colOff>
      <xdr:row>49</xdr:row>
      <xdr:rowOff>0</xdr:rowOff>
    </xdr:from>
    <xdr:to>
      <xdr:col>1</xdr:col>
      <xdr:colOff>19050</xdr:colOff>
      <xdr:row>49</xdr:row>
      <xdr:rowOff>0</xdr:rowOff>
    </xdr:to>
    <xdr:sp>
      <xdr:nvSpPr>
        <xdr:cNvPr id="7" name="Rectangle 7"/>
        <xdr:cNvSpPr>
          <a:spLocks/>
        </xdr:cNvSpPr>
      </xdr:nvSpPr>
      <xdr:spPr>
        <a:xfrm>
          <a:off x="114300" y="7953375"/>
          <a:ext cx="19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352425</xdr:colOff>
      <xdr:row>0</xdr:row>
      <xdr:rowOff>104775</xdr:rowOff>
    </xdr:from>
    <xdr:to>
      <xdr:col>1</xdr:col>
      <xdr:colOff>561975</xdr:colOff>
      <xdr:row>1</xdr:row>
      <xdr:rowOff>152400</xdr:rowOff>
    </xdr:to>
    <xdr:pic>
      <xdr:nvPicPr>
        <xdr:cNvPr id="8" name="Picture 8">
          <a:hlinkClick r:id="rId3"/>
        </xdr:cNvPr>
        <xdr:cNvPicPr preferRelativeResize="1">
          <a:picLocks noChangeAspect="1"/>
        </xdr:cNvPicPr>
      </xdr:nvPicPr>
      <xdr:blipFill>
        <a:blip r:embed="rId1"/>
        <a:stretch>
          <a:fillRect/>
        </a:stretch>
      </xdr:blipFill>
      <xdr:spPr>
        <a:xfrm>
          <a:off x="466725" y="104775"/>
          <a:ext cx="209550" cy="209550"/>
        </a:xfrm>
        <a:prstGeom prst="rect">
          <a:avLst/>
        </a:prstGeom>
        <a:noFill/>
        <a:ln w="9525" cmpd="sng">
          <a:noFill/>
        </a:ln>
      </xdr:spPr>
    </xdr:pic>
    <xdr:clientData/>
  </xdr:twoCellAnchor>
  <xdr:twoCellAnchor editAs="oneCell">
    <xdr:from>
      <xdr:col>1</xdr:col>
      <xdr:colOff>114300</xdr:colOff>
      <xdr:row>0</xdr:row>
      <xdr:rowOff>95250</xdr:rowOff>
    </xdr:from>
    <xdr:to>
      <xdr:col>1</xdr:col>
      <xdr:colOff>333375</xdr:colOff>
      <xdr:row>1</xdr:row>
      <xdr:rowOff>142875</xdr:rowOff>
    </xdr:to>
    <xdr:pic>
      <xdr:nvPicPr>
        <xdr:cNvPr id="9" name="Picture 9">
          <a:hlinkClick r:id="rId6"/>
        </xdr:cNvPr>
        <xdr:cNvPicPr preferRelativeResize="1">
          <a:picLocks noChangeAspect="1"/>
        </xdr:cNvPicPr>
      </xdr:nvPicPr>
      <xdr:blipFill>
        <a:blip r:embed="rId4"/>
        <a:stretch>
          <a:fillRect/>
        </a:stretch>
      </xdr:blipFill>
      <xdr:spPr>
        <a:xfrm>
          <a:off x="228600" y="95250"/>
          <a:ext cx="219075" cy="209550"/>
        </a:xfrm>
        <a:prstGeom prst="rect">
          <a:avLst/>
        </a:prstGeom>
        <a:noFill/>
        <a:ln w="9525" cmpd="sng">
          <a:noFill/>
        </a:ln>
      </xdr:spPr>
    </xdr:pic>
    <xdr:clientData/>
  </xdr:twoCellAnchor>
  <xdr:twoCellAnchor editAs="oneCell">
    <xdr:from>
      <xdr:col>2</xdr:col>
      <xdr:colOff>47625</xdr:colOff>
      <xdr:row>0</xdr:row>
      <xdr:rowOff>95250</xdr:rowOff>
    </xdr:from>
    <xdr:to>
      <xdr:col>4</xdr:col>
      <xdr:colOff>95250</xdr:colOff>
      <xdr:row>1</xdr:row>
      <xdr:rowOff>85725</xdr:rowOff>
    </xdr:to>
    <xdr:pic>
      <xdr:nvPicPr>
        <xdr:cNvPr id="10" name="Picture 10">
          <a:hlinkClick r:id="rId9"/>
        </xdr:cNvPr>
        <xdr:cNvPicPr preferRelativeResize="1">
          <a:picLocks noChangeAspect="1"/>
        </xdr:cNvPicPr>
      </xdr:nvPicPr>
      <xdr:blipFill>
        <a:blip r:embed="rId7"/>
        <a:stretch>
          <a:fillRect/>
        </a:stretch>
      </xdr:blipFill>
      <xdr:spPr>
        <a:xfrm>
          <a:off x="1457325" y="95250"/>
          <a:ext cx="152400" cy="152400"/>
        </a:xfrm>
        <a:prstGeom prst="rect">
          <a:avLst/>
        </a:prstGeom>
        <a:solidFill>
          <a:srgbClr val="3366FF"/>
        </a:solidFill>
        <a:ln w="9525" cmpd="sng">
          <a:solidFill>
            <a:srgbClr val="0000FF"/>
          </a:solidFill>
          <a:headEnd type="none"/>
          <a:tailEnd type="none"/>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0</xdr:rowOff>
    </xdr:from>
    <xdr:to>
      <xdr:col>20</xdr:col>
      <xdr:colOff>9525</xdr:colOff>
      <xdr:row>4</xdr:row>
      <xdr:rowOff>9525</xdr:rowOff>
    </xdr:to>
    <xdr:sp>
      <xdr:nvSpPr>
        <xdr:cNvPr id="1" name="Rectangle 1"/>
        <xdr:cNvSpPr>
          <a:spLocks/>
        </xdr:cNvSpPr>
      </xdr:nvSpPr>
      <xdr:spPr>
        <a:xfrm>
          <a:off x="123825" y="457200"/>
          <a:ext cx="8582025"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6</xdr:row>
      <xdr:rowOff>19050</xdr:rowOff>
    </xdr:from>
    <xdr:to>
      <xdr:col>9</xdr:col>
      <xdr:colOff>0</xdr:colOff>
      <xdr:row>8</xdr:row>
      <xdr:rowOff>0</xdr:rowOff>
    </xdr:to>
    <xdr:sp fLocksText="0">
      <xdr:nvSpPr>
        <xdr:cNvPr id="2" name="TextBox 2"/>
        <xdr:cNvSpPr txBox="1">
          <a:spLocks noChangeArrowheads="1"/>
        </xdr:cNvSpPr>
      </xdr:nvSpPr>
      <xdr:spPr>
        <a:xfrm>
          <a:off x="3905250" y="990600"/>
          <a:ext cx="0" cy="3714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9</xdr:col>
      <xdr:colOff>0</xdr:colOff>
      <xdr:row>6</xdr:row>
      <xdr:rowOff>9525</xdr:rowOff>
    </xdr:from>
    <xdr:to>
      <xdr:col>9</xdr:col>
      <xdr:colOff>0</xdr:colOff>
      <xdr:row>8</xdr:row>
      <xdr:rowOff>19050</xdr:rowOff>
    </xdr:to>
    <xdr:sp fLocksText="0">
      <xdr:nvSpPr>
        <xdr:cNvPr id="3" name="TextBox 3"/>
        <xdr:cNvSpPr txBox="1">
          <a:spLocks noChangeArrowheads="1"/>
        </xdr:cNvSpPr>
      </xdr:nvSpPr>
      <xdr:spPr>
        <a:xfrm>
          <a:off x="3905250" y="981075"/>
          <a:ext cx="0" cy="40005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Variação em relação mês anterior (%)</a:t>
          </a:r>
        </a:p>
      </xdr:txBody>
    </xdr:sp>
    <xdr:clientData fLocksWithSheet="0"/>
  </xdr:twoCellAnchor>
  <xdr:twoCellAnchor>
    <xdr:from>
      <xdr:col>9</xdr:col>
      <xdr:colOff>0</xdr:colOff>
      <xdr:row>6</xdr:row>
      <xdr:rowOff>9525</xdr:rowOff>
    </xdr:from>
    <xdr:to>
      <xdr:col>9</xdr:col>
      <xdr:colOff>0</xdr:colOff>
      <xdr:row>8</xdr:row>
      <xdr:rowOff>0</xdr:rowOff>
    </xdr:to>
    <xdr:sp fLocksText="0">
      <xdr:nvSpPr>
        <xdr:cNvPr id="4" name="TextBox 4"/>
        <xdr:cNvSpPr txBox="1">
          <a:spLocks noChangeArrowheads="1"/>
        </xdr:cNvSpPr>
      </xdr:nvSpPr>
      <xdr:spPr>
        <a:xfrm>
          <a:off x="3905250" y="981075"/>
          <a:ext cx="0" cy="3810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 do total</a:t>
          </a:r>
        </a:p>
      </xdr:txBody>
    </xdr:sp>
    <xdr:clientData fLocksWithSheet="0"/>
  </xdr:twoCellAnchor>
  <xdr:twoCellAnchor>
    <xdr:from>
      <xdr:col>10</xdr:col>
      <xdr:colOff>0</xdr:colOff>
      <xdr:row>5</xdr:row>
      <xdr:rowOff>19050</xdr:rowOff>
    </xdr:from>
    <xdr:to>
      <xdr:col>10</xdr:col>
      <xdr:colOff>0</xdr:colOff>
      <xdr:row>7</xdr:row>
      <xdr:rowOff>238125</xdr:rowOff>
    </xdr:to>
    <xdr:sp fLocksText="0">
      <xdr:nvSpPr>
        <xdr:cNvPr id="5" name="TextBox 5"/>
        <xdr:cNvSpPr txBox="1">
          <a:spLocks noChangeArrowheads="1"/>
        </xdr:cNvSpPr>
      </xdr:nvSpPr>
      <xdr:spPr>
        <a:xfrm>
          <a:off x="4667250" y="828675"/>
          <a:ext cx="0" cy="5334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TEMPO MÉDIO
DE
CONCESSÃO
(EM DIAS)</a:t>
          </a:r>
        </a:p>
      </xdr:txBody>
    </xdr:sp>
    <xdr:clientData fLocksWithSheet="0"/>
  </xdr:twoCellAnchor>
  <xdr:twoCellAnchor>
    <xdr:from>
      <xdr:col>10</xdr:col>
      <xdr:colOff>0</xdr:colOff>
      <xdr:row>6</xdr:row>
      <xdr:rowOff>95250</xdr:rowOff>
    </xdr:from>
    <xdr:to>
      <xdr:col>10</xdr:col>
      <xdr:colOff>0</xdr:colOff>
      <xdr:row>7</xdr:row>
      <xdr:rowOff>238125</xdr:rowOff>
    </xdr:to>
    <xdr:sp>
      <xdr:nvSpPr>
        <xdr:cNvPr id="6" name="TextBox 6"/>
        <xdr:cNvSpPr txBox="1">
          <a:spLocks noChangeArrowheads="1"/>
        </xdr:cNvSpPr>
      </xdr:nvSpPr>
      <xdr:spPr>
        <a:xfrm>
          <a:off x="4667250" y="1066800"/>
          <a:ext cx="0" cy="2952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xdr:twoCellAnchor>
  <xdr:twoCellAnchor>
    <xdr:from>
      <xdr:col>1</xdr:col>
      <xdr:colOff>0</xdr:colOff>
      <xdr:row>45</xdr:row>
      <xdr:rowOff>0</xdr:rowOff>
    </xdr:from>
    <xdr:to>
      <xdr:col>1</xdr:col>
      <xdr:colOff>0</xdr:colOff>
      <xdr:row>45</xdr:row>
      <xdr:rowOff>0</xdr:rowOff>
    </xdr:to>
    <xdr:sp>
      <xdr:nvSpPr>
        <xdr:cNvPr id="7" name="Rectangle 7"/>
        <xdr:cNvSpPr>
          <a:spLocks/>
        </xdr:cNvSpPr>
      </xdr:nvSpPr>
      <xdr:spPr>
        <a:xfrm>
          <a:off x="114300" y="7248525"/>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342900</xdr:colOff>
      <xdr:row>0</xdr:row>
      <xdr:rowOff>104775</xdr:rowOff>
    </xdr:from>
    <xdr:to>
      <xdr:col>1</xdr:col>
      <xdr:colOff>542925</xdr:colOff>
      <xdr:row>1</xdr:row>
      <xdr:rowOff>142875</xdr:rowOff>
    </xdr:to>
    <xdr:pic>
      <xdr:nvPicPr>
        <xdr:cNvPr id="8" name="Picture 8">
          <a:hlinkClick r:id="rId3"/>
        </xdr:cNvPr>
        <xdr:cNvPicPr preferRelativeResize="1">
          <a:picLocks noChangeAspect="1"/>
        </xdr:cNvPicPr>
      </xdr:nvPicPr>
      <xdr:blipFill>
        <a:blip r:embed="rId1"/>
        <a:stretch>
          <a:fillRect/>
        </a:stretch>
      </xdr:blipFill>
      <xdr:spPr>
        <a:xfrm>
          <a:off x="457200" y="104775"/>
          <a:ext cx="200025" cy="200025"/>
        </a:xfrm>
        <a:prstGeom prst="rect">
          <a:avLst/>
        </a:prstGeom>
        <a:noFill/>
        <a:ln w="9525" cmpd="sng">
          <a:noFill/>
        </a:ln>
      </xdr:spPr>
    </xdr:pic>
    <xdr:clientData/>
  </xdr:twoCellAnchor>
  <xdr:twoCellAnchor editAs="oneCell">
    <xdr:from>
      <xdr:col>1</xdr:col>
      <xdr:colOff>114300</xdr:colOff>
      <xdr:row>0</xdr:row>
      <xdr:rowOff>95250</xdr:rowOff>
    </xdr:from>
    <xdr:to>
      <xdr:col>1</xdr:col>
      <xdr:colOff>333375</xdr:colOff>
      <xdr:row>1</xdr:row>
      <xdr:rowOff>133350</xdr:rowOff>
    </xdr:to>
    <xdr:pic>
      <xdr:nvPicPr>
        <xdr:cNvPr id="9" name="Picture 9">
          <a:hlinkClick r:id="rId6"/>
        </xdr:cNvPr>
        <xdr:cNvPicPr preferRelativeResize="1">
          <a:picLocks noChangeAspect="1"/>
        </xdr:cNvPicPr>
      </xdr:nvPicPr>
      <xdr:blipFill>
        <a:blip r:embed="rId4"/>
        <a:stretch>
          <a:fillRect/>
        </a:stretch>
      </xdr:blipFill>
      <xdr:spPr>
        <a:xfrm>
          <a:off x="228600" y="95250"/>
          <a:ext cx="219075" cy="200025"/>
        </a:xfrm>
        <a:prstGeom prst="rect">
          <a:avLst/>
        </a:prstGeom>
        <a:noFill/>
        <a:ln w="9525" cmpd="sng">
          <a:noFill/>
        </a:ln>
      </xdr:spPr>
    </xdr:pic>
    <xdr:clientData/>
  </xdr:twoCellAnchor>
  <xdr:twoCellAnchor editAs="oneCell">
    <xdr:from>
      <xdr:col>2</xdr:col>
      <xdr:colOff>57150</xdr:colOff>
      <xdr:row>0</xdr:row>
      <xdr:rowOff>95250</xdr:rowOff>
    </xdr:from>
    <xdr:to>
      <xdr:col>4</xdr:col>
      <xdr:colOff>95250</xdr:colOff>
      <xdr:row>1</xdr:row>
      <xdr:rowOff>85725</xdr:rowOff>
    </xdr:to>
    <xdr:pic>
      <xdr:nvPicPr>
        <xdr:cNvPr id="10" name="Picture 10">
          <a:hlinkClick r:id="rId9"/>
        </xdr:cNvPr>
        <xdr:cNvPicPr preferRelativeResize="1">
          <a:picLocks noChangeAspect="1"/>
        </xdr:cNvPicPr>
      </xdr:nvPicPr>
      <xdr:blipFill>
        <a:blip r:embed="rId7"/>
        <a:stretch>
          <a:fillRect/>
        </a:stretch>
      </xdr:blipFill>
      <xdr:spPr>
        <a:xfrm>
          <a:off x="1209675" y="95250"/>
          <a:ext cx="152400" cy="152400"/>
        </a:xfrm>
        <a:prstGeom prst="rect">
          <a:avLst/>
        </a:prstGeom>
        <a:solidFill>
          <a:srgbClr val="3366FF"/>
        </a:solidFill>
        <a:ln w="9525" cmpd="sng">
          <a:solidFill>
            <a:srgbClr val="0000FF"/>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9.x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40.xml" /><Relationship Id="rId2"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41.xml" /><Relationship Id="rId2"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42.xml" /><Relationship Id="rId2"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43.xml" /><Relationship Id="rId2"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44.xml" /><Relationship Id="rId2"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45.xml" /><Relationship Id="rId2"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drawing" Target="../drawings/drawing46.xml" /><Relationship Id="rId2"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drawing" Target="../drawings/drawing47.xml" /><Relationship Id="rId2"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drawing" Target="../drawings/drawing48.xml" /><Relationship Id="rId2"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drawing" Target="../drawings/drawing49.xml" /><Relationship Id="rId2"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D104"/>
  <sheetViews>
    <sheetView showFormulas="1" showGridLines="0" tabSelected="1" defaultGridColor="0" zoomScale="50" zoomScaleNormal="50" colorId="7" workbookViewId="0" topLeftCell="A1">
      <selection activeCell="G2" sqref="G2"/>
    </sheetView>
  </sheetViews>
  <sheetFormatPr defaultColWidth="9.140625" defaultRowHeight="12.75"/>
  <cols>
    <col min="1" max="1" width="1.421875" style="447" customWidth="1"/>
    <col min="2" max="2" width="48.7109375" style="447" customWidth="1"/>
    <col min="3" max="3" width="4.8515625" style="447" customWidth="1"/>
    <col min="4" max="4" width="7.140625" style="447" customWidth="1"/>
    <col min="5" max="16384" width="9.140625" style="447" customWidth="1"/>
  </cols>
  <sheetData>
    <row r="1" spans="2:4" ht="65.25" customHeight="1">
      <c r="B1" s="1107" t="s">
        <v>484</v>
      </c>
      <c r="C1" s="1106"/>
      <c r="D1" s="1106"/>
    </row>
    <row r="2" spans="2:4" ht="83.25" customHeight="1">
      <c r="B2" s="809" t="s">
        <v>378</v>
      </c>
      <c r="C2" s="810"/>
      <c r="D2" s="810"/>
    </row>
    <row r="3" ht="3.75" customHeight="1"/>
    <row r="4" ht="24" customHeight="1">
      <c r="B4" s="631" t="s">
        <v>463</v>
      </c>
    </row>
    <row r="5" ht="15.75" customHeight="1">
      <c r="B5" s="448" t="s">
        <v>312</v>
      </c>
    </row>
    <row r="6" spans="2:4" ht="15" customHeight="1">
      <c r="B6" s="811" t="s">
        <v>462</v>
      </c>
      <c r="C6" s="811"/>
      <c r="D6" s="811"/>
    </row>
    <row r="7" spans="2:4" ht="22.5" customHeight="1">
      <c r="B7" s="632"/>
      <c r="C7" s="632"/>
      <c r="D7" s="632"/>
    </row>
    <row r="8" spans="2:4" ht="13.5" customHeight="1">
      <c r="B8" s="811" t="s">
        <v>209</v>
      </c>
      <c r="C8" s="811"/>
      <c r="D8" s="811"/>
    </row>
    <row r="9" spans="2:4" ht="0.75" customHeight="1">
      <c r="B9" s="812"/>
      <c r="C9" s="812"/>
      <c r="D9" s="812"/>
    </row>
    <row r="10" spans="2:4" ht="25.5">
      <c r="B10" s="811" t="s">
        <v>43</v>
      </c>
      <c r="C10" s="811"/>
      <c r="D10" s="811"/>
    </row>
    <row r="11" spans="2:4" ht="2.25" customHeight="1">
      <c r="B11" s="812"/>
      <c r="C11" s="812"/>
      <c r="D11" s="812"/>
    </row>
    <row r="12" spans="2:4" ht="25.5">
      <c r="B12" s="811" t="s">
        <v>211</v>
      </c>
      <c r="C12" s="811"/>
      <c r="D12" s="811"/>
    </row>
    <row r="13" spans="2:4" ht="2.25" customHeight="1">
      <c r="B13" s="812"/>
      <c r="C13" s="812"/>
      <c r="D13" s="812"/>
    </row>
    <row r="14" spans="2:4" ht="25.5">
      <c r="B14" s="811" t="s">
        <v>305</v>
      </c>
      <c r="C14" s="811"/>
      <c r="D14" s="811"/>
    </row>
    <row r="15" spans="2:4" ht="2.25" customHeight="1">
      <c r="B15" s="812"/>
      <c r="C15" s="812"/>
      <c r="D15" s="812"/>
    </row>
    <row r="16" spans="2:4" ht="12.75">
      <c r="B16" s="811" t="s">
        <v>306</v>
      </c>
      <c r="C16" s="811"/>
      <c r="D16" s="811"/>
    </row>
    <row r="17" spans="2:4" ht="3.75" customHeight="1">
      <c r="B17" s="812"/>
      <c r="C17" s="812"/>
      <c r="D17" s="812"/>
    </row>
    <row r="18" spans="2:4" ht="12.75">
      <c r="B18" s="811" t="s">
        <v>307</v>
      </c>
      <c r="C18" s="811"/>
      <c r="D18" s="811"/>
    </row>
    <row r="19" spans="2:4" ht="2.25" customHeight="1">
      <c r="B19" s="812"/>
      <c r="C19" s="812"/>
      <c r="D19" s="812"/>
    </row>
    <row r="20" spans="2:4" ht="12.75">
      <c r="B20" s="811" t="s">
        <v>212</v>
      </c>
      <c r="C20" s="811"/>
      <c r="D20" s="811"/>
    </row>
    <row r="21" spans="2:4" ht="2.25" customHeight="1">
      <c r="B21" s="812"/>
      <c r="C21" s="812"/>
      <c r="D21" s="812"/>
    </row>
    <row r="22" spans="2:4" ht="15.75" customHeight="1">
      <c r="B22" s="811" t="s">
        <v>64</v>
      </c>
      <c r="C22" s="811"/>
      <c r="D22" s="811"/>
    </row>
    <row r="23" spans="2:4" ht="2.25" customHeight="1">
      <c r="B23" s="812"/>
      <c r="C23" s="812"/>
      <c r="D23" s="812"/>
    </row>
    <row r="24" spans="2:4" ht="12.75">
      <c r="B24" s="811" t="s">
        <v>213</v>
      </c>
      <c r="C24" s="811"/>
      <c r="D24" s="811"/>
    </row>
    <row r="25" spans="2:4" ht="3.75" customHeight="1">
      <c r="B25" s="812"/>
      <c r="C25" s="812"/>
      <c r="D25" s="812"/>
    </row>
    <row r="26" spans="2:4" ht="12.75">
      <c r="B26" s="811" t="s">
        <v>68</v>
      </c>
      <c r="C26" s="811"/>
      <c r="D26" s="811"/>
    </row>
    <row r="27" spans="2:4" ht="2.25" customHeight="1">
      <c r="B27" s="812"/>
      <c r="C27" s="812"/>
      <c r="D27" s="812"/>
    </row>
    <row r="28" spans="2:4" ht="12.75">
      <c r="B28" s="813" t="s">
        <v>271</v>
      </c>
      <c r="C28" s="811"/>
      <c r="D28" s="811"/>
    </row>
    <row r="29" spans="2:4" ht="3.75" customHeight="1">
      <c r="B29" s="812"/>
      <c r="C29" s="812"/>
      <c r="D29" s="812"/>
    </row>
    <row r="30" spans="2:4" ht="12.75">
      <c r="B30" s="811" t="s">
        <v>272</v>
      </c>
      <c r="C30" s="811"/>
      <c r="D30" s="811"/>
    </row>
    <row r="31" spans="2:4" ht="1.5" customHeight="1">
      <c r="B31" s="812"/>
      <c r="C31" s="812"/>
      <c r="D31" s="812"/>
    </row>
    <row r="32" spans="2:4" ht="12.75">
      <c r="B32" s="813" t="s">
        <v>273</v>
      </c>
      <c r="C32" s="811"/>
      <c r="D32" s="811"/>
    </row>
    <row r="33" spans="2:4" ht="1.5" customHeight="1">
      <c r="B33" s="812"/>
      <c r="C33" s="812"/>
      <c r="D33" s="812"/>
    </row>
    <row r="34" spans="2:4" ht="12.75">
      <c r="B34" s="813" t="s">
        <v>274</v>
      </c>
      <c r="C34" s="811"/>
      <c r="D34" s="811"/>
    </row>
    <row r="35" spans="2:4" ht="2.25" customHeight="1">
      <c r="B35" s="812"/>
      <c r="C35" s="812"/>
      <c r="D35" s="812"/>
    </row>
    <row r="36" spans="2:4" ht="12.75">
      <c r="B36" s="813" t="s">
        <v>275</v>
      </c>
      <c r="C36" s="811"/>
      <c r="D36" s="811"/>
    </row>
    <row r="37" ht="1.5" customHeight="1"/>
    <row r="38" spans="2:4" ht="12.75">
      <c r="B38" s="717" t="s">
        <v>276</v>
      </c>
      <c r="C38" s="448"/>
      <c r="D38" s="448"/>
    </row>
    <row r="39" ht="3" customHeight="1"/>
    <row r="40" spans="2:4" ht="12.75">
      <c r="B40" s="717" t="s">
        <v>277</v>
      </c>
      <c r="C40" s="448"/>
      <c r="D40" s="448"/>
    </row>
    <row r="41" ht="1.5" customHeight="1"/>
    <row r="42" spans="2:4" ht="12.75">
      <c r="B42" s="717" t="s">
        <v>278</v>
      </c>
      <c r="C42" s="448"/>
      <c r="D42" s="448"/>
    </row>
    <row r="43" ht="3" customHeight="1"/>
    <row r="44" spans="2:4" ht="12.75">
      <c r="B44" s="717" t="s">
        <v>279</v>
      </c>
      <c r="C44" s="448"/>
      <c r="D44" s="448"/>
    </row>
    <row r="45" ht="1.5" customHeight="1"/>
    <row r="46" spans="2:4" ht="12.75">
      <c r="B46" s="717" t="s">
        <v>280</v>
      </c>
      <c r="C46" s="448"/>
      <c r="D46" s="448"/>
    </row>
    <row r="47" ht="3" customHeight="1"/>
    <row r="48" spans="2:4" ht="12.75">
      <c r="B48" s="717" t="s">
        <v>281</v>
      </c>
      <c r="C48" s="448"/>
      <c r="D48" s="448"/>
    </row>
    <row r="49" ht="1.5" customHeight="1"/>
    <row r="50" spans="2:4" ht="12.75">
      <c r="B50" s="717" t="s">
        <v>282</v>
      </c>
      <c r="C50" s="448"/>
      <c r="D50" s="448"/>
    </row>
    <row r="51" ht="3" customHeight="1"/>
    <row r="52" spans="2:4" ht="12.75">
      <c r="B52" s="717" t="s">
        <v>283</v>
      </c>
      <c r="C52" s="448"/>
      <c r="D52" s="448"/>
    </row>
    <row r="53" ht="3" customHeight="1"/>
    <row r="54" spans="2:4" ht="12.75">
      <c r="B54" s="717" t="s">
        <v>284</v>
      </c>
      <c r="C54" s="448"/>
      <c r="D54" s="448"/>
    </row>
    <row r="55" ht="3" customHeight="1"/>
    <row r="56" spans="2:4" ht="12.75">
      <c r="B56" s="717" t="s">
        <v>285</v>
      </c>
      <c r="C56" s="448"/>
      <c r="D56" s="448"/>
    </row>
    <row r="57" ht="1.5" customHeight="1"/>
    <row r="58" spans="2:4" ht="15" customHeight="1">
      <c r="B58" s="717" t="s">
        <v>286</v>
      </c>
      <c r="C58" s="448"/>
      <c r="D58" s="448"/>
    </row>
    <row r="59" ht="3" customHeight="1"/>
    <row r="60" spans="2:4" ht="12.75">
      <c r="B60" s="717" t="s">
        <v>287</v>
      </c>
      <c r="C60" s="448"/>
      <c r="D60" s="448"/>
    </row>
    <row r="61" ht="3.75" customHeight="1"/>
    <row r="62" spans="2:4" ht="12.75">
      <c r="B62" s="717" t="s">
        <v>288</v>
      </c>
      <c r="C62" s="448"/>
      <c r="D62" s="448"/>
    </row>
    <row r="63" ht="3" customHeight="1"/>
    <row r="64" spans="2:4" ht="12.75">
      <c r="B64" s="717" t="s">
        <v>289</v>
      </c>
      <c r="C64" s="448"/>
      <c r="D64" s="448"/>
    </row>
    <row r="65" ht="3" customHeight="1"/>
    <row r="66" spans="2:4" ht="12.75">
      <c r="B66" s="717" t="s">
        <v>290</v>
      </c>
      <c r="C66" s="448"/>
      <c r="D66" s="448"/>
    </row>
    <row r="67" ht="3.75" customHeight="1"/>
    <row r="68" spans="2:4" ht="12.75">
      <c r="B68" s="717" t="s">
        <v>291</v>
      </c>
      <c r="C68" s="448"/>
      <c r="D68" s="448"/>
    </row>
    <row r="69" ht="3" customHeight="1"/>
    <row r="70" spans="2:4" ht="12.75">
      <c r="B70" s="717" t="s">
        <v>292</v>
      </c>
      <c r="C70" s="448"/>
      <c r="D70" s="448"/>
    </row>
    <row r="71" ht="2.25" customHeight="1"/>
    <row r="72" spans="2:4" ht="12.75">
      <c r="B72" s="717" t="s">
        <v>293</v>
      </c>
      <c r="C72" s="448"/>
      <c r="D72" s="448"/>
    </row>
    <row r="73" ht="3.75" customHeight="1"/>
    <row r="74" spans="2:4" ht="12.75">
      <c r="B74" s="717" t="s">
        <v>294</v>
      </c>
      <c r="C74" s="448"/>
      <c r="D74" s="448"/>
    </row>
    <row r="75" ht="3.75" customHeight="1"/>
    <row r="76" spans="2:4" ht="12.75">
      <c r="B76" s="717" t="s">
        <v>295</v>
      </c>
      <c r="C76" s="448"/>
      <c r="D76" s="448"/>
    </row>
    <row r="77" ht="3" customHeight="1"/>
    <row r="78" spans="2:4" ht="12.75">
      <c r="B78" s="717" t="s">
        <v>296</v>
      </c>
      <c r="C78" s="448"/>
      <c r="D78" s="448"/>
    </row>
    <row r="79" ht="3" customHeight="1"/>
    <row r="80" spans="2:4" ht="12.75">
      <c r="B80" s="717" t="s">
        <v>297</v>
      </c>
      <c r="C80" s="448"/>
      <c r="D80" s="448"/>
    </row>
    <row r="81" ht="3.75" customHeight="1"/>
    <row r="82" spans="2:4" ht="12.75">
      <c r="B82" s="717" t="s">
        <v>298</v>
      </c>
      <c r="C82" s="448"/>
      <c r="D82" s="448"/>
    </row>
    <row r="83" ht="3" customHeight="1"/>
    <row r="84" spans="2:4" ht="12.75">
      <c r="B84" s="717" t="s">
        <v>299</v>
      </c>
      <c r="C84" s="448"/>
      <c r="D84" s="448"/>
    </row>
    <row r="85" ht="1.5" customHeight="1"/>
    <row r="86" spans="2:4" ht="12.75">
      <c r="B86" s="717" t="s">
        <v>300</v>
      </c>
      <c r="C86" s="448"/>
      <c r="D86" s="448"/>
    </row>
    <row r="87" ht="3" customHeight="1"/>
    <row r="88" spans="2:4" ht="12.75">
      <c r="B88" s="717" t="s">
        <v>308</v>
      </c>
      <c r="C88" s="448"/>
      <c r="D88" s="448"/>
    </row>
    <row r="89" ht="3.75" customHeight="1"/>
    <row r="90" spans="2:4" ht="12.75">
      <c r="B90" s="717" t="s">
        <v>309</v>
      </c>
      <c r="C90" s="448"/>
      <c r="D90" s="448"/>
    </row>
    <row r="91" ht="3.75" customHeight="1"/>
    <row r="92" spans="2:4" ht="12.75">
      <c r="B92" s="717" t="s">
        <v>310</v>
      </c>
      <c r="C92" s="448"/>
      <c r="D92" s="448"/>
    </row>
    <row r="93" ht="3.75" customHeight="1"/>
    <row r="94" spans="2:4" ht="12.75">
      <c r="B94" s="717" t="s">
        <v>311</v>
      </c>
      <c r="C94" s="448"/>
      <c r="D94" s="448"/>
    </row>
    <row r="95" ht="1.5" customHeight="1"/>
    <row r="96" ht="3.75" customHeight="1"/>
    <row r="97" ht="0.75" customHeight="1"/>
    <row r="98" spans="2:4" ht="9.75" customHeight="1">
      <c r="B98" s="717" t="s">
        <v>480</v>
      </c>
      <c r="C98"/>
      <c r="D98"/>
    </row>
    <row r="99" ht="3.75" customHeight="1"/>
    <row r="100" ht="1.5" customHeight="1">
      <c r="C100" s="448"/>
    </row>
    <row r="101" ht="12.75">
      <c r="B101" s="808" t="s">
        <v>479</v>
      </c>
    </row>
    <row r="102" ht="12.75">
      <c r="B102" s="447" t="s">
        <v>481</v>
      </c>
    </row>
    <row r="103" ht="12.75">
      <c r="B103" s="447" t="s">
        <v>482</v>
      </c>
    </row>
    <row r="104" ht="12.75">
      <c r="B104" s="447" t="s">
        <v>483</v>
      </c>
    </row>
  </sheetData>
  <mergeCells count="31">
    <mergeCell ref="B29:D29"/>
    <mergeCell ref="B30:D30"/>
    <mergeCell ref="B31:D31"/>
    <mergeCell ref="B36:D36"/>
    <mergeCell ref="B32:D32"/>
    <mergeCell ref="B33:D33"/>
    <mergeCell ref="B34:D34"/>
    <mergeCell ref="B35:D35"/>
    <mergeCell ref="B25:D25"/>
    <mergeCell ref="B26:D26"/>
    <mergeCell ref="B27:D27"/>
    <mergeCell ref="B28:D28"/>
    <mergeCell ref="B21:D21"/>
    <mergeCell ref="B22:D22"/>
    <mergeCell ref="B23:D23"/>
    <mergeCell ref="B24:D24"/>
    <mergeCell ref="B17:D17"/>
    <mergeCell ref="B18:D18"/>
    <mergeCell ref="B19:D19"/>
    <mergeCell ref="B20:D20"/>
    <mergeCell ref="B13:D13"/>
    <mergeCell ref="B14:D14"/>
    <mergeCell ref="B15:D15"/>
    <mergeCell ref="B16:D16"/>
    <mergeCell ref="B9:D9"/>
    <mergeCell ref="B10:D10"/>
    <mergeCell ref="B11:D11"/>
    <mergeCell ref="B12:D12"/>
    <mergeCell ref="B2:D2"/>
    <mergeCell ref="B6:D6"/>
    <mergeCell ref="B8:D8"/>
  </mergeCells>
  <hyperlinks>
    <hyperlink ref="B8" location="Plan1!Area_de_impressao" display="QUADRO 1 - VÍTIMAS FATAIS DE ACIDENTES DE TRÂNSITO - POR UF"/>
    <hyperlink ref="B10:D10" location="Plan2!A1" display="QUADRO 2 - VÍTIMAS FATAIS DE ACIDENTES DE TRÂNSITO - POR CAPITAL"/>
    <hyperlink ref="B12:D12" location="Plan3!A1" display="QUADRO 3 - VÍTIMAS NÃO FATAIS DE ACIDENTES DE TRÂNSITO - POR UF"/>
    <hyperlink ref="B14:D14" location="Plan4!A1" display="QUADRO 4 - VÍTIMAS  NÃO FATAIS DE ACIDENTES DE TRÂNSITO - POR CAPITAL"/>
    <hyperlink ref="B16:D16" location="Plan5!A1" display="QUADRO 5 - ACIDENTES DE TRÂNSITO COM VÍTIMAS - POR UF"/>
    <hyperlink ref="B18:D18" location="Plan6!A1" display="QUADRO 6 - ACIDENTES DE TRÂNSITO COM VÍTIMAS - POR CAPITAL"/>
    <hyperlink ref="B20:D20" location="Plan7!A1" display="QUADRO 7 - CONDUTORES ENVOLVIDOS EM ACIDENTES DE TRÂNSITO COM VÍTIMAS - POR UF"/>
    <hyperlink ref="B22:D22" location="Plan8!A1" display="QUADRO 8 - CONDUTORES ENVOLVIDOS EM ACIDENTES DE TRÂNSITO COM VÍTIMAS - POR CAPITAL"/>
    <hyperlink ref="B24:D24" location="Plan9!A1" display="QUADRO 9 - TIPOS DE VEÍCULOS ENVOLVIDOS EM ACIDENTES DE TRÂNSITO COM VÍTIMAS - POR UF"/>
    <hyperlink ref="B26:D26" location="Plan10!A1" display="QUADRO 10 - TIPOS DE VEÍCULOS ENVOLVIDOS EM ACIDENTES DE TRÂNSITO COM VÍTIMAS - POR CAPITAL"/>
    <hyperlink ref="B28:D28" location="Plan10A!A1" display="QUADRO 11 - PERFIL DOS CONDUTORES HABILITADOS POR UF SEGUNDO CATEGORIA"/>
    <hyperlink ref="B30:D30" location="Plan10B!A1" display="QUADRO 12 - PERFIL DOS CONDUTORES HABILITADOS POR UF SEGUNDO SEXO E FAIXA ETÁRIA"/>
    <hyperlink ref="B32:D32" location="Plan11!A1" display="QUADRO 13 - ACIDENTES DE TRÂNSITO - POR UF"/>
    <hyperlink ref="B34:D34" location="Plan12!A1" display="QUADRO 14 - ACIDENTES DE TRÂNSITO - POR CAPITAL"/>
    <hyperlink ref="B36:D36" location="Plan13!A1" display="QUADRO 14 - ACIDENTES DE TRÂNSITO - POR CAPITAL"/>
    <hyperlink ref="B38:D38" location="Plan14!A1" display="QUADRO 16 - ÍNDICE &quot;VÍTIMAS FATAIS / 10.000 VEÍCULOS&quot; - POR UF"/>
    <hyperlink ref="B40:D40" location="Plan15!A1" display="QUADRO 17 - EVOLUÇÃO DO ÍNDICE &quot;VÍTIMAS FATAIS/10.000 VEÍCULOS&quot; - POR ESTADO"/>
    <hyperlink ref="B42:D42" location="Plan16!A1" display="QUADRO 18 - ÍNDICE &quot;VÍTIMAS FATAIS / 10.000 VEÍCULOS&quot; - POR CAPITAL"/>
    <hyperlink ref="B44:D44" location="Plan17!A1" display="QUADRO 19 - ÍNDICE &quot;VÍTIMAS NÃO FATAIS / 10.000 VEÍCULOS&quot; - POR UF"/>
    <hyperlink ref="B46:D46" location="Plan18!A1" display="QUADRO 20 - EVOLUÇÃO DO ÍNDICE &quot;VÍTIMAS NÃO FATAIS/10.000 VEÍCULOS&quot; - POR UF"/>
    <hyperlink ref="B48:D48" location="Plan19!A1" display="QUADRO 21 - ÍNDICE &quot;VÍTIMAS NÃO FATAIS / 10.000 VEÍCULOS&quot; - POR CAPITAL"/>
    <hyperlink ref="B50:D50" location="Plan20!A1" display="QUADRO 22 - ÍNDICE &quot;VÍTIMAS DE ACIDENTE DE TRÂNSITO / 10.000 VEÍCULOS&quot; - POR UF"/>
    <hyperlink ref="B52:D52" location="Plan21!A1" display="QUADRO 23 - ÍNDICE &quot;VÍTIMAS DE ACIDENTES DE TRÂNSITO / 10.000 VEÍCULOS&quot; - POR CAPITAL"/>
    <hyperlink ref="B54:D54" location="Plan22!A1" display="QUADRO 24 - ÍNDICE &quot;ACIDENTES COM VÍTIMAS/10.000 VEÍCULOS&quot; - POR UF"/>
    <hyperlink ref="B56:D56" location="Plan23!A1" display="QUADRO 25 - EVOLUÇÃO DO ÍNDICE &quot;ACIDENTES COM VÍTIMAS/10.000 VEÍCULOS&quot; - POR UF"/>
    <hyperlink ref="B58:D58" location="Plan24!A1" display="QUADRO 26 - ÍNDICE &quot;ACIDENTES COM VÍTIMAS/10.000 VEÍCULOS&quot; - POR CAPITAL"/>
    <hyperlink ref="B60:D60" location="Plan25!A1" display="QUADRO 27 - ÍNDICE &quot;VÍTIMAS FATAIS/100 ACIDENTES COM VÍTIMAS &quot; - POR UF"/>
    <hyperlink ref="B62:D62" location="Plan26!A1" display="QUADRO 28 - ÍNDICE &quot;VÍTIMAS FATAIS/100 ACIDENTES COM VÍTIMAS &quot; - POR CAPITAL"/>
    <hyperlink ref="B64:D64" location="Plan27!A1" display="QUADRO 29 - ÍNDICE &quot;VÍTIMAS NÃO FATAIS/100 ACIDENTES COM VÍTIMAS &quot; - POR UF"/>
    <hyperlink ref="B66:D66" location="Plan28!A1" display="QUADRO 30- ÍNDICE &quot;VÍTIMAS NÃO FATAIS/100 ACIDENTES COM VÍTIMAS &quot; - POR CAPITAL"/>
    <hyperlink ref="B68:D68" location="Plan29!A1" display="QUADRO 31 - ÍNDICE &quot;VÍTIMAS DE ACIDENTES DE TRÂNSITO/ ACIDENTES COM VÍTIMAS &quot; - POR UF"/>
    <hyperlink ref="B70:D70" location="Plan30!A1" display="QUADRO 32 - ÍNDICE &quot;VÍTIMAS DE ACIDENTES DE TRÂNSITO/ ACIDENTES COM VÍTIMAS &quot; - POR CAPITAL"/>
    <hyperlink ref="B72:D72" location="Plan31!A1" display="QUADRO 33 - ÍNDICE DE MOTORIZAÇÃO ( VEÍCULOS/100 HABITANTES) - POR UF"/>
    <hyperlink ref="B74:D74" location="Plan32!A1" display="QUADRO 34 - ÍNDICE DE MOTORIZAÇÃO ( VEÍCULOS/100 HABITANTES) - POR CAPITAL"/>
    <hyperlink ref="B76:D76" location="Plan33!A1" display="QUADRO 35 - ÍNDICE &quot;VÍTIMAS FATAIS/100.000 HABITANTES&quot; - POR UF"/>
    <hyperlink ref="B78:D78" location="Plan34!A1" display="QUADRO 36 - ÍNDICE &quot;VÍTIMAS FATAIS/100.000 HABITANTES&quot; - POR CAPITAL"/>
    <hyperlink ref="B80:D80" location="Plan35!A1" display="QUADRO 37 - ÍNDICE &quot;VÍTIMAS NÃO FATAIS/100.000 HABITANTES&quot; - POR UF"/>
    <hyperlink ref="B82:D82" location="Plan36!A1" display="QUADRO 38 - ÍNDICE &quot;VÍTIMAS NÃO FATAIS/100.000 HABITANTES&quot; - POR CAPITAL"/>
    <hyperlink ref="B84:D84" location="Plan37!A1" display="QUADRO 39 - ÍNDICE &quot;VÍTIMAS DE ACIDENTES DE TRÂNSITO/100.000 HABITANTES&quot; - POR UF"/>
    <hyperlink ref="B86:D86" location="Plan38!A1" display="QUADRO 40 - ÍNDICE &quot;VÍTIMAS DE ACIDENTES DE TRÂNSITO/100.000 HABITANTES&quot; - POR CAPITAL"/>
    <hyperlink ref="B88:D88" location="Plan39!A1" display="QUADRO 41 - POPULAÇÃO - POR UF"/>
    <hyperlink ref="B90:D90" location="Plan40!A1" display="QUADRO 42 - POPULAÇÃO - POR CAPITAL"/>
    <hyperlink ref="B92:D92" location="Plan41!A1" display="QUADRO 43 - FROTA DE VEÍCULOS - POR UF"/>
    <hyperlink ref="B94:D94" location="Plan42!A1" display="QUADRO 44 - FROTA DE VEÍCULOS - POR CAPITAL"/>
    <hyperlink ref="B8:D8" location="Plan1!A1" display="QUADRO 1 - VÍTIMAS FATAIS DE ACIDENTES DE TRÂNSITO - POR UF"/>
    <hyperlink ref="B100:C100" location="Documentação!A1" display="Documentação"/>
    <hyperlink ref="B98" location="Plan45!A1" display="QUADRO 47 - RESUMO DE ANOS ANTERIORES - BRASIL"/>
    <hyperlink ref="B5" location="Dcumentação!A1" display="Documentação"/>
    <hyperlink ref="B6:D6" location="Observações!A1" display="Observações"/>
  </hyperlinks>
  <printOptions/>
  <pageMargins left="0.7874015748031497" right="0.64" top="0.74" bottom="0.66" header="0.5118110236220472" footer="0.33"/>
  <pageSetup horizontalDpi="300" verticalDpi="300" orientation="landscape" paperSize="9" r:id="rId2"/>
  <headerFooter alignWithMargins="0">
    <oddHeader>&amp;CAnuário 2006 - RENAEST</oddHeader>
    <oddFooter>&amp;CDENATRAN - CGIE</oddFooter>
  </headerFooter>
  <drawing r:id="rId1"/>
</worksheet>
</file>

<file path=xl/worksheets/sheet10.xml><?xml version="1.0" encoding="utf-8"?>
<worksheet xmlns="http://schemas.openxmlformats.org/spreadsheetml/2006/main" xmlns:r="http://schemas.openxmlformats.org/officeDocument/2006/relationships">
  <dimension ref="B2:AA49"/>
  <sheetViews>
    <sheetView showGridLines="0" showRowColHeaders="0" defaultGridColor="0" zoomScale="80" zoomScaleNormal="80" zoomScaleSheetLayoutView="100" colorId="8" workbookViewId="0" topLeftCell="A1">
      <selection activeCell="A1" sqref="A1"/>
    </sheetView>
  </sheetViews>
  <sheetFormatPr defaultColWidth="9.140625" defaultRowHeight="12.75"/>
  <cols>
    <col min="1" max="1" width="1.7109375" style="0" customWidth="1"/>
    <col min="3" max="3" width="12.140625" style="0" customWidth="1"/>
    <col min="4" max="4" width="0.85546875" style="0" customWidth="1"/>
    <col min="5" max="5" width="10.28125" style="0" customWidth="1"/>
    <col min="6" max="6" width="0.85546875" style="0" customWidth="1"/>
    <col min="7" max="10" width="9.7109375" style="0" customWidth="1"/>
    <col min="11" max="11" width="9.57421875" style="0" customWidth="1"/>
    <col min="12" max="12" width="0.71875" style="0" customWidth="1"/>
    <col min="13" max="13" width="8.7109375" style="0" customWidth="1"/>
    <col min="14" max="15" width="8.57421875" style="0" customWidth="1"/>
    <col min="16" max="16" width="9.00390625" style="0" customWidth="1"/>
    <col min="17" max="17" width="9.7109375" style="0" customWidth="1"/>
    <col min="18" max="18" width="0.13671875" style="154" customWidth="1"/>
    <col min="19" max="21" width="6.421875" style="0" hidden="1" customWidth="1"/>
    <col min="22" max="22" width="0.9921875" style="0" customWidth="1"/>
    <col min="23" max="23" width="7.140625" style="0" customWidth="1"/>
    <col min="24" max="24" width="8.00390625" style="0" customWidth="1"/>
    <col min="26" max="26" width="1.7109375" style="0" customWidth="1"/>
  </cols>
  <sheetData>
    <row r="1" ht="12.75"/>
    <row r="2" spans="2:22" ht="16.5" customHeight="1">
      <c r="B2" s="778" t="s">
        <v>392</v>
      </c>
      <c r="C2" s="778"/>
      <c r="D2" s="778"/>
      <c r="E2" s="778"/>
      <c r="F2" s="778"/>
      <c r="G2" s="778"/>
      <c r="H2" s="778"/>
      <c r="I2" s="778"/>
      <c r="J2" s="778"/>
      <c r="K2" s="778"/>
      <c r="L2" s="778"/>
      <c r="M2" s="778"/>
      <c r="N2" s="778"/>
      <c r="O2" s="778"/>
      <c r="P2" s="778"/>
      <c r="Q2" s="778"/>
      <c r="R2" s="297"/>
      <c r="S2" s="1"/>
      <c r="T2" s="1"/>
      <c r="U2" s="1"/>
      <c r="V2" s="1"/>
    </row>
    <row r="3" ht="12.75" customHeight="1"/>
    <row r="4" spans="2:25" ht="15.75" customHeight="1">
      <c r="B4" s="864" t="s">
        <v>212</v>
      </c>
      <c r="C4" s="864"/>
      <c r="D4" s="864"/>
      <c r="E4" s="864"/>
      <c r="F4" s="864"/>
      <c r="G4" s="864"/>
      <c r="H4" s="864"/>
      <c r="I4" s="864"/>
      <c r="J4" s="864"/>
      <c r="K4" s="864"/>
      <c r="L4" s="864"/>
      <c r="M4" s="864"/>
      <c r="N4" s="864"/>
      <c r="O4" s="864"/>
      <c r="P4" s="864"/>
      <c r="Q4" s="864"/>
      <c r="R4" s="864"/>
      <c r="S4" s="864"/>
      <c r="T4" s="864"/>
      <c r="U4" s="864"/>
      <c r="V4" s="864"/>
      <c r="W4" s="864"/>
      <c r="X4" s="864"/>
      <c r="Y4" s="864"/>
    </row>
    <row r="5" spans="2:24" ht="12" customHeight="1">
      <c r="B5" s="3"/>
      <c r="C5" s="3"/>
      <c r="D5" s="5"/>
      <c r="E5" s="6"/>
      <c r="F5" s="6"/>
      <c r="G5" s="6"/>
      <c r="H5" s="6"/>
      <c r="I5" s="6"/>
      <c r="J5" s="6"/>
      <c r="K5" s="5"/>
      <c r="L5" s="5"/>
      <c r="M5" s="5"/>
      <c r="N5" s="5"/>
      <c r="O5" s="3"/>
      <c r="P5" s="7"/>
      <c r="Q5" s="3"/>
      <c r="R5" s="3"/>
      <c r="S5" s="8"/>
      <c r="T5" s="3"/>
      <c r="U5" s="3"/>
      <c r="V5" s="3"/>
      <c r="W5" s="3"/>
      <c r="X5" s="9"/>
    </row>
    <row r="6" spans="2:25" ht="12.75" customHeight="1">
      <c r="B6" s="651" t="s">
        <v>210</v>
      </c>
      <c r="C6" s="834"/>
      <c r="D6" s="408"/>
      <c r="E6" s="843" t="s">
        <v>0</v>
      </c>
      <c r="F6" s="11"/>
      <c r="G6" s="849" t="s">
        <v>59</v>
      </c>
      <c r="H6" s="850"/>
      <c r="I6" s="850"/>
      <c r="J6" s="850"/>
      <c r="K6" s="851"/>
      <c r="L6" s="61"/>
      <c r="M6" s="145"/>
      <c r="N6" s="145"/>
      <c r="O6" s="145" t="s">
        <v>60</v>
      </c>
      <c r="P6" s="145"/>
      <c r="Q6" s="146"/>
      <c r="R6" s="13"/>
      <c r="W6" s="320"/>
      <c r="X6" s="318" t="s">
        <v>1</v>
      </c>
      <c r="Y6" s="321"/>
    </row>
    <row r="7" spans="2:25" ht="12" customHeight="1">
      <c r="B7" s="835"/>
      <c r="C7" s="836"/>
      <c r="D7" s="15"/>
      <c r="E7" s="844"/>
      <c r="F7" s="11"/>
      <c r="G7" s="841" t="s">
        <v>61</v>
      </c>
      <c r="H7" s="841" t="s">
        <v>62</v>
      </c>
      <c r="I7" s="155" t="s">
        <v>144</v>
      </c>
      <c r="J7" s="155" t="s">
        <v>7</v>
      </c>
      <c r="K7" s="155" t="s">
        <v>7</v>
      </c>
      <c r="L7" s="56"/>
      <c r="M7" s="156" t="s">
        <v>63</v>
      </c>
      <c r="N7" s="841" t="s">
        <v>131</v>
      </c>
      <c r="O7" s="841" t="s">
        <v>132</v>
      </c>
      <c r="P7" s="856" t="s">
        <v>143</v>
      </c>
      <c r="Q7" s="155" t="s">
        <v>7</v>
      </c>
      <c r="R7" s="62"/>
      <c r="W7" s="319" t="s">
        <v>147</v>
      </c>
      <c r="X7" s="319" t="s">
        <v>148</v>
      </c>
      <c r="Y7" s="322" t="s">
        <v>7</v>
      </c>
    </row>
    <row r="8" spans="2:25" ht="12.75">
      <c r="B8" s="837"/>
      <c r="C8" s="838"/>
      <c r="D8" s="408"/>
      <c r="E8" s="845"/>
      <c r="F8" s="11"/>
      <c r="G8" s="853"/>
      <c r="H8" s="853"/>
      <c r="I8" s="317" t="s">
        <v>145</v>
      </c>
      <c r="J8" s="317" t="s">
        <v>146</v>
      </c>
      <c r="K8" s="148" t="s">
        <v>12</v>
      </c>
      <c r="L8" s="63"/>
      <c r="M8" s="148">
        <v>18</v>
      </c>
      <c r="N8" s="853"/>
      <c r="O8" s="853"/>
      <c r="P8" s="853"/>
      <c r="Q8" s="148" t="s">
        <v>12</v>
      </c>
      <c r="R8" s="16"/>
      <c r="W8" s="323"/>
      <c r="X8" s="324"/>
      <c r="Y8" s="324" t="s">
        <v>149</v>
      </c>
    </row>
    <row r="9" spans="2:18" ht="4.5" customHeight="1">
      <c r="B9" s="18"/>
      <c r="C9" s="3"/>
      <c r="D9" s="18"/>
      <c r="E9" s="20"/>
      <c r="F9" s="15"/>
      <c r="G9" s="24"/>
      <c r="H9" s="24"/>
      <c r="I9" s="24"/>
      <c r="J9" s="24"/>
      <c r="K9" s="24"/>
      <c r="L9" s="59"/>
      <c r="M9" s="20"/>
      <c r="N9" s="22"/>
      <c r="O9" s="23"/>
      <c r="P9" s="24"/>
      <c r="Q9" s="24"/>
      <c r="R9" s="60"/>
    </row>
    <row r="10" spans="2:25" ht="12.75">
      <c r="B10" s="839" t="s">
        <v>101</v>
      </c>
      <c r="C10" s="840"/>
      <c r="D10" s="172"/>
      <c r="E10" s="241">
        <f>SUM(E11:E36)</f>
        <v>466611</v>
      </c>
      <c r="F10" s="242"/>
      <c r="G10" s="250">
        <f>SUM(G11:G36)</f>
        <v>252670</v>
      </c>
      <c r="H10" s="248">
        <f>SUM(H11:H36)</f>
        <v>15286</v>
      </c>
      <c r="I10" s="248">
        <f>SUM(I11:I36)</f>
        <v>9849</v>
      </c>
      <c r="J10" s="248">
        <f>SUM(J11:J36)</f>
        <v>30626</v>
      </c>
      <c r="K10" s="249">
        <f>SUM(K11:K36)</f>
        <v>158180</v>
      </c>
      <c r="L10" s="285"/>
      <c r="M10" s="255">
        <f>SUM(M11:M36)</f>
        <v>10999</v>
      </c>
      <c r="N10" s="246">
        <f>SUM(N11:N36)</f>
        <v>148941</v>
      </c>
      <c r="O10" s="246">
        <f>SUM(O11:O36)</f>
        <v>171043</v>
      </c>
      <c r="P10" s="246">
        <f>SUM(P11:P36)</f>
        <v>17406</v>
      </c>
      <c r="Q10" s="249">
        <f>SUM(Q11:Q36)</f>
        <v>118222</v>
      </c>
      <c r="R10" s="60"/>
      <c r="S10" s="154"/>
      <c r="T10" s="154"/>
      <c r="U10" s="154"/>
      <c r="V10" s="154"/>
      <c r="W10" s="250">
        <f>SUM(W11:W36)</f>
        <v>324497</v>
      </c>
      <c r="X10" s="251">
        <f>SUM(X11:X36)</f>
        <v>53949</v>
      </c>
      <c r="Y10" s="325">
        <f>SUM(Y11:Y36)</f>
        <v>88165</v>
      </c>
    </row>
    <row r="11" spans="2:25" ht="12.75">
      <c r="B11" s="27" t="s">
        <v>17</v>
      </c>
      <c r="C11" s="28"/>
      <c r="D11" s="44"/>
      <c r="E11" s="132">
        <f>SUM(G11:K11)</f>
        <v>3380</v>
      </c>
      <c r="F11" s="133"/>
      <c r="G11" s="32">
        <v>2523</v>
      </c>
      <c r="H11" s="661">
        <v>24</v>
      </c>
      <c r="I11" s="661">
        <v>0</v>
      </c>
      <c r="J11" s="661">
        <v>458</v>
      </c>
      <c r="K11" s="34">
        <v>375</v>
      </c>
      <c r="L11" s="287"/>
      <c r="M11" s="660">
        <v>80</v>
      </c>
      <c r="N11" s="33">
        <v>1331</v>
      </c>
      <c r="O11" s="661">
        <v>1529</v>
      </c>
      <c r="P11" s="661">
        <v>81</v>
      </c>
      <c r="Q11" s="34">
        <v>359</v>
      </c>
      <c r="R11" s="60"/>
      <c r="V11" s="173"/>
      <c r="W11" s="660">
        <v>2667</v>
      </c>
      <c r="X11" s="33">
        <v>535</v>
      </c>
      <c r="Y11" s="34">
        <v>178</v>
      </c>
    </row>
    <row r="12" spans="2:26" ht="12.75">
      <c r="B12" s="35" t="s">
        <v>439</v>
      </c>
      <c r="C12" s="36"/>
      <c r="D12" s="44"/>
      <c r="E12" s="139">
        <f aca="true" t="shared" si="0" ref="E12:E36">SUM(G12:K12)</f>
        <v>3324</v>
      </c>
      <c r="F12" s="133"/>
      <c r="G12" s="659">
        <v>2524</v>
      </c>
      <c r="H12" s="663">
        <v>56</v>
      </c>
      <c r="I12" s="663">
        <v>28</v>
      </c>
      <c r="J12" s="663">
        <v>201</v>
      </c>
      <c r="K12" s="52">
        <v>515</v>
      </c>
      <c r="L12" s="287"/>
      <c r="M12" s="662">
        <v>14</v>
      </c>
      <c r="N12" s="135">
        <v>862</v>
      </c>
      <c r="O12" s="663">
        <v>1577</v>
      </c>
      <c r="P12" s="663">
        <v>107</v>
      </c>
      <c r="Q12" s="52">
        <v>764</v>
      </c>
      <c r="R12" s="60"/>
      <c r="V12" s="394"/>
      <c r="W12" s="679">
        <v>2395</v>
      </c>
      <c r="X12" s="680">
        <v>167</v>
      </c>
      <c r="Y12" s="681">
        <v>762</v>
      </c>
      <c r="Z12" s="49"/>
    </row>
    <row r="13" spans="2:27" ht="12.75">
      <c r="B13" s="41" t="s">
        <v>20</v>
      </c>
      <c r="C13" s="43"/>
      <c r="D13" s="44"/>
      <c r="E13" s="132">
        <f t="shared" si="0"/>
        <v>5702</v>
      </c>
      <c r="F13" s="136"/>
      <c r="G13" s="678">
        <v>3478</v>
      </c>
      <c r="H13" s="676">
        <v>367</v>
      </c>
      <c r="I13" s="676">
        <v>632</v>
      </c>
      <c r="J13" s="676">
        <v>58</v>
      </c>
      <c r="K13" s="677">
        <v>1167</v>
      </c>
      <c r="L13" s="287"/>
      <c r="M13" s="674">
        <v>148</v>
      </c>
      <c r="N13" s="675">
        <v>1764</v>
      </c>
      <c r="O13" s="676">
        <v>1867</v>
      </c>
      <c r="P13" s="676">
        <v>374</v>
      </c>
      <c r="Q13" s="677">
        <v>1549</v>
      </c>
      <c r="R13" s="392"/>
      <c r="S13" s="393"/>
      <c r="T13" s="393"/>
      <c r="U13" s="393"/>
      <c r="V13" s="173"/>
      <c r="W13" s="682">
        <v>3080</v>
      </c>
      <c r="X13" s="683">
        <v>1260</v>
      </c>
      <c r="Y13" s="684">
        <v>1362</v>
      </c>
      <c r="Z13" s="154"/>
      <c r="AA13" s="154"/>
    </row>
    <row r="14" spans="2:27" ht="12.75">
      <c r="B14" s="35" t="s">
        <v>21</v>
      </c>
      <c r="C14" s="36"/>
      <c r="D14" s="44"/>
      <c r="E14" s="139">
        <f t="shared" si="0"/>
        <v>16088</v>
      </c>
      <c r="F14" s="133"/>
      <c r="G14" s="315">
        <v>9292</v>
      </c>
      <c r="H14" s="667">
        <v>383</v>
      </c>
      <c r="I14" s="667">
        <v>27</v>
      </c>
      <c r="J14" s="667">
        <v>479</v>
      </c>
      <c r="K14" s="314">
        <v>5907</v>
      </c>
      <c r="L14" s="287"/>
      <c r="M14" s="662">
        <v>214</v>
      </c>
      <c r="N14" s="135">
        <v>3033</v>
      </c>
      <c r="O14" s="667">
        <v>4115</v>
      </c>
      <c r="P14" s="667">
        <v>292</v>
      </c>
      <c r="Q14" s="314">
        <v>8434</v>
      </c>
      <c r="R14" s="60"/>
      <c r="S14" s="154"/>
      <c r="T14" s="154"/>
      <c r="U14" s="154"/>
      <c r="V14" s="173"/>
      <c r="W14" s="662">
        <v>7546</v>
      </c>
      <c r="X14" s="135">
        <v>661</v>
      </c>
      <c r="Y14" s="314">
        <v>7881</v>
      </c>
      <c r="Z14" s="154"/>
      <c r="AA14" s="154"/>
    </row>
    <row r="15" spans="2:27" ht="12.75">
      <c r="B15" s="41" t="s">
        <v>22</v>
      </c>
      <c r="C15" s="43"/>
      <c r="D15" s="44"/>
      <c r="E15" s="132">
        <f t="shared" si="0"/>
        <v>9001</v>
      </c>
      <c r="F15" s="133"/>
      <c r="G15" s="32">
        <v>1</v>
      </c>
      <c r="H15" s="661">
        <v>0</v>
      </c>
      <c r="I15" s="661">
        <v>0</v>
      </c>
      <c r="J15" s="661">
        <v>0</v>
      </c>
      <c r="K15" s="34">
        <v>9000</v>
      </c>
      <c r="L15" s="287"/>
      <c r="M15" s="660">
        <v>52</v>
      </c>
      <c r="N15" s="33">
        <v>1533</v>
      </c>
      <c r="O15" s="661">
        <v>3101</v>
      </c>
      <c r="P15" s="661">
        <v>340</v>
      </c>
      <c r="Q15" s="34">
        <v>3975</v>
      </c>
      <c r="R15" s="392"/>
      <c r="S15" s="393"/>
      <c r="T15" s="393"/>
      <c r="U15" s="393"/>
      <c r="V15" s="173"/>
      <c r="W15" s="682">
        <v>5288</v>
      </c>
      <c r="X15" s="683">
        <v>868</v>
      </c>
      <c r="Y15" s="684">
        <v>2845</v>
      </c>
      <c r="Z15" s="154"/>
      <c r="AA15" s="154"/>
    </row>
    <row r="16" spans="2:27" ht="12.75">
      <c r="B16" s="35" t="s">
        <v>440</v>
      </c>
      <c r="C16" s="36"/>
      <c r="D16" s="44"/>
      <c r="E16" s="139">
        <f t="shared" si="0"/>
        <v>16261</v>
      </c>
      <c r="F16" s="133"/>
      <c r="G16" s="315">
        <v>11593</v>
      </c>
      <c r="H16" s="667">
        <v>0</v>
      </c>
      <c r="I16" s="667">
        <v>0</v>
      </c>
      <c r="J16" s="667">
        <v>1118</v>
      </c>
      <c r="K16" s="314">
        <v>3550</v>
      </c>
      <c r="L16" s="287"/>
      <c r="M16" s="662">
        <v>239</v>
      </c>
      <c r="N16" s="135">
        <v>6469</v>
      </c>
      <c r="O16" s="667">
        <v>7993</v>
      </c>
      <c r="P16" s="667">
        <v>506</v>
      </c>
      <c r="Q16" s="314">
        <v>1054</v>
      </c>
      <c r="R16" s="60"/>
      <c r="S16" s="154"/>
      <c r="T16" s="154"/>
      <c r="U16" s="154"/>
      <c r="V16" s="173"/>
      <c r="W16" s="662">
        <v>13500</v>
      </c>
      <c r="X16" s="135">
        <v>2423</v>
      </c>
      <c r="Y16" s="314">
        <v>338</v>
      </c>
      <c r="Z16" s="154"/>
      <c r="AA16" s="154"/>
    </row>
    <row r="17" spans="2:27" s="418" customFormat="1" ht="12.75">
      <c r="B17" s="41" t="s">
        <v>23</v>
      </c>
      <c r="C17" s="43"/>
      <c r="D17" s="417"/>
      <c r="E17" s="132">
        <f t="shared" si="0"/>
        <v>18017</v>
      </c>
      <c r="F17" s="419"/>
      <c r="G17" s="32">
        <v>12414</v>
      </c>
      <c r="H17" s="661">
        <v>1485</v>
      </c>
      <c r="I17" s="661">
        <v>1179</v>
      </c>
      <c r="J17" s="661">
        <v>804</v>
      </c>
      <c r="K17" s="34">
        <v>2135</v>
      </c>
      <c r="L17" s="287"/>
      <c r="M17" s="660">
        <v>385</v>
      </c>
      <c r="N17" s="33">
        <v>5399</v>
      </c>
      <c r="O17" s="661">
        <v>6820</v>
      </c>
      <c r="P17" s="661">
        <v>667</v>
      </c>
      <c r="Q17" s="34">
        <v>4746</v>
      </c>
      <c r="R17" s="672"/>
      <c r="S17" s="673"/>
      <c r="T17" s="673"/>
      <c r="U17" s="673"/>
      <c r="V17" s="670"/>
      <c r="W17" s="660">
        <v>14967</v>
      </c>
      <c r="X17" s="33">
        <v>1799</v>
      </c>
      <c r="Y17" s="34">
        <v>1251</v>
      </c>
      <c r="Z17" s="423"/>
      <c r="AA17" s="423"/>
    </row>
    <row r="18" spans="2:27" ht="12.75">
      <c r="B18" s="35" t="s">
        <v>24</v>
      </c>
      <c r="C18" s="36"/>
      <c r="D18" s="44"/>
      <c r="E18" s="139">
        <f>SUM(G18:K18)</f>
        <v>10400</v>
      </c>
      <c r="F18" s="133"/>
      <c r="G18" s="315">
        <v>6210</v>
      </c>
      <c r="H18" s="667">
        <v>345</v>
      </c>
      <c r="I18" s="667">
        <v>277</v>
      </c>
      <c r="J18" s="667">
        <v>109</v>
      </c>
      <c r="K18" s="314">
        <v>3459</v>
      </c>
      <c r="L18" s="287"/>
      <c r="M18" s="662">
        <v>289</v>
      </c>
      <c r="N18" s="135">
        <v>3119</v>
      </c>
      <c r="O18" s="667">
        <v>5166</v>
      </c>
      <c r="P18" s="667">
        <v>538</v>
      </c>
      <c r="Q18" s="314">
        <v>1288</v>
      </c>
      <c r="R18" s="60"/>
      <c r="S18" s="154"/>
      <c r="T18" s="154"/>
      <c r="U18" s="154"/>
      <c r="V18" s="173"/>
      <c r="W18" s="662">
        <v>8675</v>
      </c>
      <c r="X18" s="135">
        <v>1076</v>
      </c>
      <c r="Y18" s="314">
        <v>649</v>
      </c>
      <c r="Z18" s="154"/>
      <c r="AA18" s="154"/>
    </row>
    <row r="19" spans="2:27" ht="12.75">
      <c r="B19" s="41" t="s">
        <v>119</v>
      </c>
      <c r="C19" s="43"/>
      <c r="D19" s="44"/>
      <c r="E19" s="132">
        <f t="shared" si="0"/>
        <v>7262</v>
      </c>
      <c r="F19" s="133"/>
      <c r="G19" s="32">
        <v>2673</v>
      </c>
      <c r="H19" s="661">
        <v>379</v>
      </c>
      <c r="I19" s="661">
        <v>210</v>
      </c>
      <c r="J19" s="661">
        <v>649</v>
      </c>
      <c r="K19" s="34">
        <v>3351</v>
      </c>
      <c r="L19" s="287"/>
      <c r="M19" s="660">
        <v>77</v>
      </c>
      <c r="N19" s="33">
        <v>1561</v>
      </c>
      <c r="O19" s="661">
        <v>2405</v>
      </c>
      <c r="P19" s="661">
        <v>269</v>
      </c>
      <c r="Q19" s="34">
        <v>2950</v>
      </c>
      <c r="R19" s="392"/>
      <c r="S19" s="393"/>
      <c r="T19" s="393"/>
      <c r="U19" s="393"/>
      <c r="V19" s="173"/>
      <c r="W19" s="682">
        <v>5366</v>
      </c>
      <c r="X19" s="683">
        <v>358</v>
      </c>
      <c r="Y19" s="684">
        <v>1538</v>
      </c>
      <c r="Z19" s="154"/>
      <c r="AA19" s="154"/>
    </row>
    <row r="20" spans="2:27" ht="12.75">
      <c r="B20" s="35" t="s">
        <v>151</v>
      </c>
      <c r="C20" s="36"/>
      <c r="D20" s="44"/>
      <c r="E20" s="139">
        <f t="shared" si="0"/>
        <v>1663</v>
      </c>
      <c r="F20" s="133"/>
      <c r="G20" s="315">
        <v>199</v>
      </c>
      <c r="H20" s="667">
        <v>0</v>
      </c>
      <c r="I20" s="667">
        <v>0</v>
      </c>
      <c r="J20" s="667">
        <v>0</v>
      </c>
      <c r="K20" s="314">
        <v>1464</v>
      </c>
      <c r="L20" s="287"/>
      <c r="M20" s="662">
        <v>25</v>
      </c>
      <c r="N20" s="135">
        <v>369</v>
      </c>
      <c r="O20" s="667">
        <v>392</v>
      </c>
      <c r="P20" s="667">
        <v>12</v>
      </c>
      <c r="Q20" s="314">
        <v>865</v>
      </c>
      <c r="R20" s="60"/>
      <c r="S20" s="154"/>
      <c r="T20" s="154"/>
      <c r="U20" s="154"/>
      <c r="V20" s="173"/>
      <c r="W20" s="662">
        <v>999</v>
      </c>
      <c r="X20" s="135">
        <v>127</v>
      </c>
      <c r="Y20" s="314">
        <v>537</v>
      </c>
      <c r="Z20" s="154"/>
      <c r="AA20" s="154"/>
    </row>
    <row r="21" spans="2:27" ht="12.75">
      <c r="B21" s="41" t="s">
        <v>27</v>
      </c>
      <c r="C21" s="43"/>
      <c r="D21" s="44"/>
      <c r="E21" s="132">
        <f t="shared" si="0"/>
        <v>16384</v>
      </c>
      <c r="F21" s="133"/>
      <c r="G21" s="32">
        <v>11720</v>
      </c>
      <c r="H21" s="661">
        <v>429</v>
      </c>
      <c r="I21" s="661">
        <v>407</v>
      </c>
      <c r="J21" s="661">
        <v>967</v>
      </c>
      <c r="K21" s="34">
        <v>2861</v>
      </c>
      <c r="L21" s="287"/>
      <c r="M21" s="660">
        <v>330</v>
      </c>
      <c r="N21" s="33">
        <v>6044</v>
      </c>
      <c r="O21" s="661">
        <v>6727</v>
      </c>
      <c r="P21" s="661">
        <v>617</v>
      </c>
      <c r="Q21" s="34">
        <v>2666</v>
      </c>
      <c r="R21" s="392"/>
      <c r="S21" s="393"/>
      <c r="T21" s="393"/>
      <c r="U21" s="393"/>
      <c r="V21" s="173"/>
      <c r="W21" s="682">
        <v>12596</v>
      </c>
      <c r="X21" s="683">
        <v>2851</v>
      </c>
      <c r="Y21" s="684">
        <v>937</v>
      </c>
      <c r="Z21" s="154"/>
      <c r="AA21" s="154"/>
    </row>
    <row r="22" spans="2:27" ht="12.75">
      <c r="B22" s="35" t="s">
        <v>28</v>
      </c>
      <c r="C22" s="36"/>
      <c r="D22" s="44"/>
      <c r="E22" s="139">
        <f t="shared" si="0"/>
        <v>31218</v>
      </c>
      <c r="F22" s="133"/>
      <c r="G22" s="315">
        <v>22976</v>
      </c>
      <c r="H22" s="667">
        <v>1068</v>
      </c>
      <c r="I22" s="667">
        <v>100</v>
      </c>
      <c r="J22" s="667">
        <v>1790</v>
      </c>
      <c r="K22" s="314">
        <v>5284</v>
      </c>
      <c r="L22" s="287"/>
      <c r="M22" s="662">
        <v>844</v>
      </c>
      <c r="N22" s="135">
        <v>12189</v>
      </c>
      <c r="O22" s="667">
        <v>14805</v>
      </c>
      <c r="P22" s="667">
        <v>1337</v>
      </c>
      <c r="Q22" s="314">
        <v>2043</v>
      </c>
      <c r="R22" s="60"/>
      <c r="S22" s="154"/>
      <c r="T22" s="154"/>
      <c r="U22" s="154"/>
      <c r="V22" s="173"/>
      <c r="W22" s="662">
        <v>26915</v>
      </c>
      <c r="X22" s="135">
        <v>3412</v>
      </c>
      <c r="Y22" s="314">
        <v>891</v>
      </c>
      <c r="Z22" s="154"/>
      <c r="AA22" s="154"/>
    </row>
    <row r="23" spans="2:27" ht="12.75">
      <c r="B23" s="41" t="s">
        <v>29</v>
      </c>
      <c r="C23" s="43"/>
      <c r="D23" s="44"/>
      <c r="E23" s="132">
        <f t="shared" si="0"/>
        <v>4016</v>
      </c>
      <c r="F23" s="133"/>
      <c r="G23" s="32">
        <v>331</v>
      </c>
      <c r="H23" s="661">
        <v>39</v>
      </c>
      <c r="I23" s="661">
        <v>0</v>
      </c>
      <c r="J23" s="661">
        <v>619</v>
      </c>
      <c r="K23" s="34">
        <v>3027</v>
      </c>
      <c r="L23" s="287"/>
      <c r="M23" s="660">
        <v>56</v>
      </c>
      <c r="N23" s="33">
        <v>234</v>
      </c>
      <c r="O23" s="661">
        <v>344</v>
      </c>
      <c r="P23" s="661">
        <v>23</v>
      </c>
      <c r="Q23" s="34">
        <v>3359</v>
      </c>
      <c r="R23" s="33">
        <v>3895</v>
      </c>
      <c r="S23" s="393"/>
      <c r="T23" s="393"/>
      <c r="U23" s="393"/>
      <c r="V23" s="173"/>
      <c r="W23" s="682">
        <v>3584</v>
      </c>
      <c r="X23" s="683">
        <v>255</v>
      </c>
      <c r="Y23" s="684">
        <v>177</v>
      </c>
      <c r="Z23" s="154"/>
      <c r="AA23" s="154"/>
    </row>
    <row r="24" spans="2:27" ht="12.75">
      <c r="B24" s="35" t="s">
        <v>30</v>
      </c>
      <c r="C24" s="36"/>
      <c r="D24" s="44"/>
      <c r="E24" s="139">
        <f t="shared" si="0"/>
        <v>4619</v>
      </c>
      <c r="F24" s="133"/>
      <c r="G24" s="315">
        <v>3077</v>
      </c>
      <c r="H24" s="667">
        <v>185</v>
      </c>
      <c r="I24" s="667">
        <v>0</v>
      </c>
      <c r="J24" s="667">
        <v>226</v>
      </c>
      <c r="K24" s="314">
        <v>1131</v>
      </c>
      <c r="L24" s="287"/>
      <c r="M24" s="662">
        <v>118</v>
      </c>
      <c r="N24" s="135">
        <v>1340</v>
      </c>
      <c r="O24" s="667">
        <v>1907</v>
      </c>
      <c r="P24" s="667">
        <v>174</v>
      </c>
      <c r="Q24" s="314">
        <v>1080</v>
      </c>
      <c r="R24" s="60"/>
      <c r="S24" s="154"/>
      <c r="T24" s="154"/>
      <c r="U24" s="154"/>
      <c r="V24" s="173"/>
      <c r="W24" s="662">
        <v>3706</v>
      </c>
      <c r="X24" s="135">
        <v>446</v>
      </c>
      <c r="Y24" s="314">
        <v>467</v>
      </c>
      <c r="Z24" s="154"/>
      <c r="AA24" s="154"/>
    </row>
    <row r="25" spans="2:27" ht="12.75">
      <c r="B25" s="41" t="s">
        <v>31</v>
      </c>
      <c r="C25" s="43"/>
      <c r="D25" s="44"/>
      <c r="E25" s="132">
        <f t="shared" si="0"/>
        <v>64817</v>
      </c>
      <c r="F25" s="133"/>
      <c r="G25" s="32">
        <v>43926</v>
      </c>
      <c r="H25" s="661">
        <v>3147</v>
      </c>
      <c r="I25" s="661">
        <v>4101</v>
      </c>
      <c r="J25" s="661">
        <v>3963</v>
      </c>
      <c r="K25" s="34">
        <v>9680</v>
      </c>
      <c r="L25" s="287"/>
      <c r="M25" s="660">
        <v>1387</v>
      </c>
      <c r="N25" s="33">
        <v>23720</v>
      </c>
      <c r="O25" s="661">
        <v>27683</v>
      </c>
      <c r="P25" s="661">
        <v>3185</v>
      </c>
      <c r="Q25" s="34">
        <v>8842</v>
      </c>
      <c r="R25" s="392"/>
      <c r="S25" s="393"/>
      <c r="T25" s="393"/>
      <c r="U25" s="393"/>
      <c r="V25" s="173"/>
      <c r="W25" s="682">
        <v>50421</v>
      </c>
      <c r="X25" s="683">
        <v>8218</v>
      </c>
      <c r="Y25" s="684">
        <v>6178</v>
      </c>
      <c r="Z25" s="154"/>
      <c r="AA25" s="390"/>
    </row>
    <row r="26" spans="2:27" ht="12.75">
      <c r="B26" s="35" t="s">
        <v>32</v>
      </c>
      <c r="C26" s="36"/>
      <c r="D26" s="44"/>
      <c r="E26" s="139">
        <f t="shared" si="0"/>
        <v>6071</v>
      </c>
      <c r="F26" s="133"/>
      <c r="G26" s="315">
        <v>4098</v>
      </c>
      <c r="H26" s="667">
        <v>176</v>
      </c>
      <c r="I26" s="667">
        <v>4</v>
      </c>
      <c r="J26" s="667">
        <v>226</v>
      </c>
      <c r="K26" s="314">
        <v>1567</v>
      </c>
      <c r="L26" s="287"/>
      <c r="M26" s="662">
        <v>80</v>
      </c>
      <c r="N26" s="135">
        <v>1804</v>
      </c>
      <c r="O26" s="667">
        <v>2380</v>
      </c>
      <c r="P26" s="667">
        <v>180</v>
      </c>
      <c r="Q26" s="314">
        <v>1627</v>
      </c>
      <c r="R26" s="60"/>
      <c r="S26" s="154"/>
      <c r="T26" s="154"/>
      <c r="U26" s="154"/>
      <c r="V26" s="173"/>
      <c r="W26" s="662">
        <v>4852</v>
      </c>
      <c r="X26" s="135">
        <v>466</v>
      </c>
      <c r="Y26" s="314">
        <v>753</v>
      </c>
      <c r="Z26" s="154"/>
      <c r="AA26" s="154"/>
    </row>
    <row r="27" spans="2:27" ht="12.75">
      <c r="B27" s="41" t="s">
        <v>33</v>
      </c>
      <c r="C27" s="43"/>
      <c r="D27" s="44"/>
      <c r="E27" s="132">
        <f t="shared" si="0"/>
        <v>4920</v>
      </c>
      <c r="F27" s="133"/>
      <c r="G27" s="32">
        <v>2928</v>
      </c>
      <c r="H27" s="661">
        <v>226</v>
      </c>
      <c r="I27" s="661">
        <v>143</v>
      </c>
      <c r="J27" s="661">
        <v>312</v>
      </c>
      <c r="K27" s="34">
        <v>1311</v>
      </c>
      <c r="L27" s="287"/>
      <c r="M27" s="660">
        <v>49</v>
      </c>
      <c r="N27" s="33">
        <v>1563</v>
      </c>
      <c r="O27" s="661">
        <v>1963</v>
      </c>
      <c r="P27" s="661">
        <v>168</v>
      </c>
      <c r="Q27" s="34">
        <v>1177</v>
      </c>
      <c r="R27" s="392"/>
      <c r="S27" s="393"/>
      <c r="T27" s="393"/>
      <c r="U27" s="393"/>
      <c r="V27" s="173"/>
      <c r="W27" s="682">
        <v>3821</v>
      </c>
      <c r="X27" s="683">
        <v>401</v>
      </c>
      <c r="Y27" s="684">
        <v>698</v>
      </c>
      <c r="Z27" s="154"/>
      <c r="AA27" s="154"/>
    </row>
    <row r="28" spans="2:27" ht="12.75">
      <c r="B28" s="35" t="s">
        <v>34</v>
      </c>
      <c r="C28" s="36"/>
      <c r="D28" s="44"/>
      <c r="E28" s="139">
        <f t="shared" si="0"/>
        <v>4770</v>
      </c>
      <c r="F28" s="133"/>
      <c r="G28" s="315">
        <v>3314</v>
      </c>
      <c r="H28" s="667">
        <v>64</v>
      </c>
      <c r="I28" s="667">
        <v>7</v>
      </c>
      <c r="J28" s="667">
        <v>121</v>
      </c>
      <c r="K28" s="314">
        <v>1264</v>
      </c>
      <c r="L28" s="287"/>
      <c r="M28" s="662">
        <v>62</v>
      </c>
      <c r="N28" s="135">
        <v>1645</v>
      </c>
      <c r="O28" s="667">
        <v>2066</v>
      </c>
      <c r="P28" s="667">
        <v>179</v>
      </c>
      <c r="Q28" s="314">
        <v>818</v>
      </c>
      <c r="R28" s="60"/>
      <c r="S28" s="154"/>
      <c r="T28" s="154"/>
      <c r="U28" s="154"/>
      <c r="V28" s="173"/>
      <c r="W28" s="662">
        <v>3769</v>
      </c>
      <c r="X28" s="135">
        <v>432</v>
      </c>
      <c r="Y28" s="314">
        <v>569</v>
      </c>
      <c r="Z28" s="154"/>
      <c r="AA28" s="154"/>
    </row>
    <row r="29" spans="2:27" ht="12.75">
      <c r="B29" s="41" t="s">
        <v>35</v>
      </c>
      <c r="C29" s="43"/>
      <c r="D29" s="44"/>
      <c r="E29" s="132">
        <f t="shared" si="0"/>
        <v>22147</v>
      </c>
      <c r="F29" s="133"/>
      <c r="G29" s="32">
        <v>32</v>
      </c>
      <c r="H29" s="661">
        <v>1</v>
      </c>
      <c r="I29" s="661">
        <v>0</v>
      </c>
      <c r="J29" s="661">
        <v>0</v>
      </c>
      <c r="K29" s="34">
        <v>22114</v>
      </c>
      <c r="L29" s="287"/>
      <c r="M29" s="660">
        <v>0</v>
      </c>
      <c r="N29" s="33">
        <v>8</v>
      </c>
      <c r="O29" s="661">
        <v>34</v>
      </c>
      <c r="P29" s="661">
        <v>2</v>
      </c>
      <c r="Q29" s="34">
        <v>22103</v>
      </c>
      <c r="R29" s="392"/>
      <c r="S29" s="393"/>
      <c r="T29" s="393"/>
      <c r="U29" s="393"/>
      <c r="V29" s="173"/>
      <c r="W29" s="682">
        <v>5208</v>
      </c>
      <c r="X29" s="683">
        <v>1825</v>
      </c>
      <c r="Y29" s="684">
        <v>15114</v>
      </c>
      <c r="Z29" s="154"/>
      <c r="AA29" s="154"/>
    </row>
    <row r="30" spans="2:27" ht="12.75">
      <c r="B30" s="35" t="s">
        <v>36</v>
      </c>
      <c r="C30" s="36"/>
      <c r="D30" s="44"/>
      <c r="E30" s="139">
        <f t="shared" si="0"/>
        <v>30552</v>
      </c>
      <c r="F30" s="133"/>
      <c r="G30" s="315">
        <v>0</v>
      </c>
      <c r="H30" s="667">
        <v>0</v>
      </c>
      <c r="I30" s="667">
        <v>0</v>
      </c>
      <c r="J30" s="667">
        <v>0</v>
      </c>
      <c r="K30" s="314">
        <v>30552</v>
      </c>
      <c r="L30" s="287"/>
      <c r="M30" s="662">
        <v>20</v>
      </c>
      <c r="N30" s="135">
        <v>482</v>
      </c>
      <c r="O30" s="135">
        <v>983</v>
      </c>
      <c r="P30" s="135">
        <v>93</v>
      </c>
      <c r="Q30" s="314">
        <v>28974</v>
      </c>
      <c r="R30" s="60"/>
      <c r="S30" s="154"/>
      <c r="T30" s="154"/>
      <c r="U30" s="154"/>
      <c r="V30" s="173">
        <v>0</v>
      </c>
      <c r="W30" s="662">
        <v>1733</v>
      </c>
      <c r="X30" s="135">
        <v>180</v>
      </c>
      <c r="Y30" s="314">
        <v>28639</v>
      </c>
      <c r="Z30" s="154"/>
      <c r="AA30" s="154"/>
    </row>
    <row r="31" spans="2:27" ht="12.75">
      <c r="B31" s="41" t="s">
        <v>303</v>
      </c>
      <c r="C31" s="43"/>
      <c r="D31" s="44"/>
      <c r="E31" s="132">
        <f t="shared" si="0"/>
        <v>8956</v>
      </c>
      <c r="F31" s="133"/>
      <c r="G31" s="32">
        <v>5875</v>
      </c>
      <c r="H31" s="661">
        <v>883</v>
      </c>
      <c r="I31" s="661">
        <v>36</v>
      </c>
      <c r="J31" s="661">
        <v>133</v>
      </c>
      <c r="K31" s="34">
        <v>2029</v>
      </c>
      <c r="L31" s="287"/>
      <c r="M31" s="660">
        <v>272</v>
      </c>
      <c r="N31" s="33">
        <v>2259</v>
      </c>
      <c r="O31" s="661">
        <v>4600</v>
      </c>
      <c r="P31" s="661">
        <v>299</v>
      </c>
      <c r="Q31" s="34">
        <v>1526</v>
      </c>
      <c r="R31" s="392"/>
      <c r="S31" s="393"/>
      <c r="T31" s="393"/>
      <c r="U31" s="393"/>
      <c r="V31" s="173"/>
      <c r="W31" s="32">
        <v>6814</v>
      </c>
      <c r="X31" s="683">
        <v>1540</v>
      </c>
      <c r="Y31" s="684">
        <v>602</v>
      </c>
      <c r="Z31" s="154"/>
      <c r="AA31" s="154"/>
    </row>
    <row r="32" spans="2:27" ht="12.75">
      <c r="B32" s="35" t="s">
        <v>117</v>
      </c>
      <c r="C32" s="36"/>
      <c r="D32" s="44"/>
      <c r="E32" s="139">
        <f t="shared" si="0"/>
        <v>8189</v>
      </c>
      <c r="F32" s="133"/>
      <c r="G32" s="315">
        <v>4690</v>
      </c>
      <c r="H32" s="667">
        <v>237</v>
      </c>
      <c r="I32" s="667">
        <v>37</v>
      </c>
      <c r="J32" s="667">
        <v>896</v>
      </c>
      <c r="K32" s="314">
        <v>2329</v>
      </c>
      <c r="L32" s="287"/>
      <c r="M32" s="662">
        <v>140</v>
      </c>
      <c r="N32" s="135">
        <v>2681</v>
      </c>
      <c r="O32" s="667">
        <v>2856</v>
      </c>
      <c r="P32" s="667">
        <v>198</v>
      </c>
      <c r="Q32" s="314">
        <v>2314</v>
      </c>
      <c r="R32" s="60"/>
      <c r="S32" s="154"/>
      <c r="T32" s="154"/>
      <c r="U32" s="154"/>
      <c r="V32" s="173"/>
      <c r="W32" s="662">
        <v>6091</v>
      </c>
      <c r="X32" s="135">
        <v>1377</v>
      </c>
      <c r="Y32" s="314">
        <v>721</v>
      </c>
      <c r="Z32" s="154"/>
      <c r="AA32" s="154"/>
    </row>
    <row r="33" spans="2:27" ht="12.75">
      <c r="B33" s="41" t="s">
        <v>38</v>
      </c>
      <c r="C33" s="43"/>
      <c r="D33" s="44"/>
      <c r="E33" s="132">
        <f t="shared" si="0"/>
        <v>2998</v>
      </c>
      <c r="F33" s="133"/>
      <c r="G33" s="32">
        <v>2456</v>
      </c>
      <c r="H33" s="661">
        <v>103</v>
      </c>
      <c r="I33" s="661">
        <v>22</v>
      </c>
      <c r="J33" s="661">
        <v>84</v>
      </c>
      <c r="K33" s="34">
        <v>333</v>
      </c>
      <c r="L33" s="287"/>
      <c r="M33" s="660">
        <v>81</v>
      </c>
      <c r="N33" s="33">
        <v>1382</v>
      </c>
      <c r="O33" s="661">
        <v>1163</v>
      </c>
      <c r="P33" s="661">
        <v>110</v>
      </c>
      <c r="Q33" s="34">
        <v>262</v>
      </c>
      <c r="R33" s="392"/>
      <c r="S33" s="393"/>
      <c r="T33" s="393"/>
      <c r="U33" s="393"/>
      <c r="V33" s="173"/>
      <c r="W33" s="660">
        <v>248</v>
      </c>
      <c r="X33" s="33">
        <v>62</v>
      </c>
      <c r="Y33" s="34">
        <v>2688</v>
      </c>
      <c r="Z33" s="154"/>
      <c r="AA33" s="154"/>
    </row>
    <row r="34" spans="2:27" ht="12.75">
      <c r="B34" s="35" t="s">
        <v>39</v>
      </c>
      <c r="C34" s="36"/>
      <c r="D34" s="44"/>
      <c r="E34" s="139">
        <f t="shared" si="0"/>
        <v>158616</v>
      </c>
      <c r="F34" s="133"/>
      <c r="G34" s="315">
        <v>92016</v>
      </c>
      <c r="H34" s="667">
        <v>5088</v>
      </c>
      <c r="I34" s="667">
        <v>2364</v>
      </c>
      <c r="J34" s="667">
        <v>16812</v>
      </c>
      <c r="K34" s="314">
        <v>42336</v>
      </c>
      <c r="L34" s="287"/>
      <c r="M34" s="662">
        <v>5784</v>
      </c>
      <c r="N34" s="135">
        <v>65292</v>
      </c>
      <c r="O34" s="667">
        <v>65364</v>
      </c>
      <c r="P34" s="667">
        <v>7428</v>
      </c>
      <c r="Q34" s="314">
        <v>14748</v>
      </c>
      <c r="R34" s="60"/>
      <c r="S34" s="154"/>
      <c r="T34" s="154"/>
      <c r="U34" s="154"/>
      <c r="V34" s="173"/>
      <c r="W34" s="662">
        <v>124452</v>
      </c>
      <c r="X34" s="135">
        <v>22200</v>
      </c>
      <c r="Y34" s="314">
        <v>11964</v>
      </c>
      <c r="Z34" s="154"/>
      <c r="AA34" s="154"/>
    </row>
    <row r="35" spans="2:27" ht="12.75">
      <c r="B35" s="41" t="s">
        <v>304</v>
      </c>
      <c r="C35" s="43"/>
      <c r="D35" s="44"/>
      <c r="E35" s="132">
        <f t="shared" si="0"/>
        <v>1606</v>
      </c>
      <c r="F35" s="133"/>
      <c r="G35" s="32">
        <v>1317</v>
      </c>
      <c r="H35" s="661">
        <v>49</v>
      </c>
      <c r="I35" s="661">
        <v>60</v>
      </c>
      <c r="J35" s="661">
        <v>109</v>
      </c>
      <c r="K35" s="34">
        <v>71</v>
      </c>
      <c r="L35" s="287"/>
      <c r="M35" s="660">
        <v>18</v>
      </c>
      <c r="N35" s="33">
        <v>604</v>
      </c>
      <c r="O35" s="661">
        <v>740</v>
      </c>
      <c r="P35" s="661">
        <v>55</v>
      </c>
      <c r="Q35" s="34">
        <v>189</v>
      </c>
      <c r="R35" s="392"/>
      <c r="S35" s="393"/>
      <c r="T35" s="393"/>
      <c r="U35" s="393"/>
      <c r="V35" s="173"/>
      <c r="W35" s="682">
        <v>1388</v>
      </c>
      <c r="X35" s="683">
        <v>149</v>
      </c>
      <c r="Y35" s="684">
        <v>69</v>
      </c>
      <c r="Z35" s="154"/>
      <c r="AA35" s="154"/>
    </row>
    <row r="36" spans="2:27" ht="12.75">
      <c r="B36" s="639" t="s">
        <v>41</v>
      </c>
      <c r="C36" s="640"/>
      <c r="D36" s="44"/>
      <c r="E36" s="671">
        <f t="shared" si="0"/>
        <v>5634</v>
      </c>
      <c r="F36" s="133"/>
      <c r="G36" s="636">
        <v>3007</v>
      </c>
      <c r="H36" s="637">
        <v>552</v>
      </c>
      <c r="I36" s="637">
        <v>215</v>
      </c>
      <c r="J36" s="637">
        <v>492</v>
      </c>
      <c r="K36" s="638">
        <v>1368</v>
      </c>
      <c r="L36" s="287"/>
      <c r="M36" s="668">
        <v>235</v>
      </c>
      <c r="N36" s="637">
        <v>2254</v>
      </c>
      <c r="O36" s="637">
        <v>2463</v>
      </c>
      <c r="P36" s="637">
        <v>172</v>
      </c>
      <c r="Q36" s="638">
        <v>510</v>
      </c>
      <c r="R36" s="60"/>
      <c r="S36" s="154"/>
      <c r="T36" s="154"/>
      <c r="U36" s="154"/>
      <c r="V36" s="173"/>
      <c r="W36" s="668">
        <v>4416</v>
      </c>
      <c r="X36" s="637">
        <v>861</v>
      </c>
      <c r="Y36" s="638">
        <v>357</v>
      </c>
      <c r="Z36" s="154"/>
      <c r="AA36" s="154"/>
    </row>
    <row r="37" spans="2:27" ht="12.75">
      <c r="B37" s="349" t="s">
        <v>171</v>
      </c>
      <c r="C37" s="47"/>
      <c r="D37" s="417"/>
      <c r="F37" s="154"/>
      <c r="L37" s="60"/>
      <c r="Q37" s="25"/>
      <c r="R37" s="60"/>
      <c r="S37" s="25"/>
      <c r="T37" s="25"/>
      <c r="U37" s="25"/>
      <c r="V37" s="60"/>
      <c r="W37" s="25"/>
      <c r="Z37" s="154"/>
      <c r="AA37" s="154"/>
    </row>
    <row r="38" spans="2:23" ht="12.75">
      <c r="B38" s="348" t="s">
        <v>391</v>
      </c>
      <c r="C38" s="29"/>
      <c r="Q38" s="60"/>
      <c r="R38" s="25"/>
      <c r="S38" s="25"/>
      <c r="T38" s="25"/>
      <c r="U38" s="25"/>
      <c r="V38" s="25"/>
      <c r="W38" s="25"/>
    </row>
    <row r="39" spans="2:4" ht="12.75">
      <c r="B39" s="348"/>
      <c r="C39" s="50"/>
      <c r="D39" s="29"/>
    </row>
    <row r="40" ht="12.75">
      <c r="D40" s="29"/>
    </row>
    <row r="41" spans="2:4" ht="12.75">
      <c r="B41" s="154"/>
      <c r="D41" s="29"/>
    </row>
    <row r="42" ht="12.75">
      <c r="D42" s="29"/>
    </row>
    <row r="43" spans="5:17" ht="12.75">
      <c r="E43" s="292"/>
      <c r="F43" s="49"/>
      <c r="G43" s="292"/>
      <c r="H43" s="292"/>
      <c r="I43" s="292"/>
      <c r="J43" s="292"/>
      <c r="K43" s="292"/>
      <c r="M43" s="292"/>
      <c r="N43" s="292"/>
      <c r="O43" s="292"/>
      <c r="P43" s="292"/>
      <c r="Q43" s="292"/>
    </row>
    <row r="46" ht="12.75">
      <c r="B46" s="50"/>
    </row>
    <row r="47" ht="12.75">
      <c r="B47" s="50"/>
    </row>
    <row r="48" ht="12.75">
      <c r="B48" s="50"/>
    </row>
    <row r="49" spans="2:10" ht="12.75" customHeight="1">
      <c r="B49" s="51"/>
      <c r="C49" s="51"/>
      <c r="D49" s="51"/>
      <c r="E49" s="51"/>
      <c r="F49" s="51"/>
      <c r="G49" s="51"/>
      <c r="H49" s="51"/>
      <c r="I49" s="51"/>
      <c r="J49" s="51"/>
    </row>
  </sheetData>
  <mergeCells count="11">
    <mergeCell ref="B10:C10"/>
    <mergeCell ref="O7:O8"/>
    <mergeCell ref="P7:P8"/>
    <mergeCell ref="E6:E8"/>
    <mergeCell ref="G6:K6"/>
    <mergeCell ref="G7:G8"/>
    <mergeCell ref="H7:H8"/>
    <mergeCell ref="N7:N8"/>
    <mergeCell ref="B4:Y4"/>
    <mergeCell ref="B2:Q2"/>
    <mergeCell ref="B6:C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11.xml><?xml version="1.0" encoding="utf-8"?>
<worksheet xmlns="http://schemas.openxmlformats.org/spreadsheetml/2006/main" xmlns:r="http://schemas.openxmlformats.org/officeDocument/2006/relationships">
  <dimension ref="B2:Z46"/>
  <sheetViews>
    <sheetView showGridLines="0" showRowColHeaders="0" defaultGridColor="0" zoomScale="80" zoomScaleNormal="80" zoomScaleSheetLayoutView="100" colorId="8" workbookViewId="0" topLeftCell="A1">
      <selection activeCell="A1" sqref="A1"/>
    </sheetView>
  </sheetViews>
  <sheetFormatPr defaultColWidth="9.140625" defaultRowHeight="12.75"/>
  <cols>
    <col min="1" max="1" width="1.7109375" style="0" customWidth="1"/>
    <col min="2" max="2" width="20.57421875" style="0" customWidth="1"/>
    <col min="3" max="3" width="0.5625" style="0" customWidth="1"/>
    <col min="4" max="4" width="0.85546875" style="0" customWidth="1"/>
    <col min="5" max="5" width="8.421875" style="0" customWidth="1"/>
    <col min="6" max="6" width="0.85546875" style="0" customWidth="1"/>
    <col min="7" max="9" width="9.7109375" style="0" customWidth="1"/>
    <col min="10" max="10" width="8.140625" style="0" customWidth="1"/>
    <col min="11" max="11" width="7.7109375" style="0" customWidth="1"/>
    <col min="12" max="12" width="0.71875" style="0" customWidth="1"/>
    <col min="13" max="13" width="9.00390625" style="0" bestFit="1" customWidth="1"/>
    <col min="14" max="14" width="7.421875" style="0" bestFit="1" customWidth="1"/>
    <col min="15" max="15" width="7.57421875" style="0" bestFit="1" customWidth="1"/>
    <col min="16" max="16" width="7.421875" style="0" customWidth="1"/>
    <col min="17" max="17" width="7.7109375" style="0" bestFit="1" customWidth="1"/>
    <col min="18" max="18" width="0.9921875" style="154" hidden="1" customWidth="1"/>
    <col min="19" max="21" width="6.421875" style="0" hidden="1" customWidth="1"/>
    <col min="22" max="22" width="0.71875" style="0" customWidth="1"/>
    <col min="23" max="23" width="9.28125" style="0" bestFit="1" customWidth="1"/>
    <col min="24" max="24" width="9.421875" style="0" customWidth="1"/>
    <col min="25" max="25" width="9.28125" style="0" bestFit="1" customWidth="1"/>
    <col min="26" max="26" width="2.140625" style="0" customWidth="1"/>
  </cols>
  <sheetData>
    <row r="2" spans="2:22" ht="15" customHeight="1">
      <c r="B2" s="778" t="s">
        <v>392</v>
      </c>
      <c r="C2" s="778"/>
      <c r="D2" s="778"/>
      <c r="E2" s="778"/>
      <c r="F2" s="778"/>
      <c r="G2" s="778"/>
      <c r="H2" s="778"/>
      <c r="I2" s="778"/>
      <c r="J2" s="778"/>
      <c r="K2" s="778"/>
      <c r="L2" s="778"/>
      <c r="M2" s="778"/>
      <c r="N2" s="778"/>
      <c r="O2" s="778"/>
      <c r="P2" s="778"/>
      <c r="Q2" s="778"/>
      <c r="R2" s="297"/>
      <c r="S2" s="1"/>
      <c r="T2" s="1"/>
      <c r="U2" s="1"/>
      <c r="V2" s="1"/>
    </row>
    <row r="3" ht="12.75" customHeight="1"/>
    <row r="4" spans="2:25" ht="15.75" customHeight="1">
      <c r="B4" s="866" t="s">
        <v>64</v>
      </c>
      <c r="C4" s="864"/>
      <c r="D4" s="864"/>
      <c r="E4" s="864"/>
      <c r="F4" s="864"/>
      <c r="G4" s="864"/>
      <c r="H4" s="864"/>
      <c r="I4" s="864"/>
      <c r="J4" s="864"/>
      <c r="K4" s="864"/>
      <c r="L4" s="864"/>
      <c r="M4" s="864"/>
      <c r="N4" s="864"/>
      <c r="O4" s="864"/>
      <c r="P4" s="864"/>
      <c r="Q4" s="864"/>
      <c r="R4" s="864"/>
      <c r="S4" s="864"/>
      <c r="T4" s="864"/>
      <c r="U4" s="864"/>
      <c r="V4" s="864"/>
      <c r="W4" s="864"/>
      <c r="X4" s="864"/>
      <c r="Y4" s="864"/>
    </row>
    <row r="5" spans="2:24" ht="12" customHeight="1">
      <c r="B5" s="3"/>
      <c r="C5" s="3"/>
      <c r="D5" s="5"/>
      <c r="E5" s="6"/>
      <c r="F5" s="6"/>
      <c r="G5" s="6"/>
      <c r="H5" s="6"/>
      <c r="I5" s="6"/>
      <c r="J5" s="6"/>
      <c r="K5" s="5"/>
      <c r="L5" s="5"/>
      <c r="M5" s="5"/>
      <c r="N5" s="5"/>
      <c r="O5" s="3"/>
      <c r="P5" s="7"/>
      <c r="Q5" s="3"/>
      <c r="R5" s="3"/>
      <c r="S5" s="8"/>
      <c r="T5" s="3"/>
      <c r="U5" s="3"/>
      <c r="V5" s="3"/>
      <c r="W5" s="3"/>
      <c r="X5" s="9"/>
    </row>
    <row r="6" spans="2:25" ht="12.75" customHeight="1">
      <c r="B6" s="651" t="s">
        <v>44</v>
      </c>
      <c r="C6" s="834"/>
      <c r="D6" s="10"/>
      <c r="E6" s="843" t="s">
        <v>0</v>
      </c>
      <c r="F6" s="11"/>
      <c r="G6" s="849" t="s">
        <v>59</v>
      </c>
      <c r="H6" s="850"/>
      <c r="I6" s="850"/>
      <c r="J6" s="850"/>
      <c r="K6" s="851"/>
      <c r="L6" s="61"/>
      <c r="M6" s="865" t="s">
        <v>223</v>
      </c>
      <c r="N6" s="865"/>
      <c r="O6" s="865"/>
      <c r="P6" s="865"/>
      <c r="Q6" s="865"/>
      <c r="R6" s="13"/>
      <c r="W6" s="320"/>
      <c r="X6" s="318" t="s">
        <v>1</v>
      </c>
      <c r="Y6" s="321"/>
    </row>
    <row r="7" spans="2:25" ht="12" customHeight="1">
      <c r="B7" s="835"/>
      <c r="C7" s="836"/>
      <c r="D7" s="15"/>
      <c r="E7" s="844"/>
      <c r="F7" s="11"/>
      <c r="G7" s="841" t="s">
        <v>61</v>
      </c>
      <c r="H7" s="841" t="s">
        <v>62</v>
      </c>
      <c r="I7" s="155" t="s">
        <v>150</v>
      </c>
      <c r="J7" s="155" t="s">
        <v>7</v>
      </c>
      <c r="K7" s="155" t="s">
        <v>7</v>
      </c>
      <c r="L7" s="56"/>
      <c r="M7" s="156" t="s">
        <v>63</v>
      </c>
      <c r="N7" s="841" t="s">
        <v>131</v>
      </c>
      <c r="O7" s="841" t="s">
        <v>132</v>
      </c>
      <c r="P7" s="856" t="s">
        <v>143</v>
      </c>
      <c r="Q7" s="147" t="s">
        <v>7</v>
      </c>
      <c r="R7" s="62"/>
      <c r="W7" s="867" t="s">
        <v>147</v>
      </c>
      <c r="X7" s="867" t="s">
        <v>148</v>
      </c>
      <c r="Y7" s="869" t="s">
        <v>470</v>
      </c>
    </row>
    <row r="8" spans="2:25" ht="12.75">
      <c r="B8" s="837"/>
      <c r="C8" s="838"/>
      <c r="D8" s="10"/>
      <c r="E8" s="845"/>
      <c r="F8" s="11"/>
      <c r="G8" s="853"/>
      <c r="H8" s="853"/>
      <c r="I8" s="317" t="s">
        <v>145</v>
      </c>
      <c r="J8" s="317" t="s">
        <v>146</v>
      </c>
      <c r="K8" s="148" t="s">
        <v>149</v>
      </c>
      <c r="L8" s="63"/>
      <c r="M8" s="148">
        <v>18</v>
      </c>
      <c r="N8" s="853"/>
      <c r="O8" s="853"/>
      <c r="P8" s="857"/>
      <c r="Q8" s="148" t="s">
        <v>12</v>
      </c>
      <c r="R8" s="16"/>
      <c r="W8" s="868"/>
      <c r="X8" s="868"/>
      <c r="Y8" s="870"/>
    </row>
    <row r="9" spans="2:18" ht="4.5" customHeight="1">
      <c r="B9" s="18"/>
      <c r="C9" s="3"/>
      <c r="D9" s="19"/>
      <c r="E9" s="20"/>
      <c r="F9" s="15"/>
      <c r="G9" s="24"/>
      <c r="H9" s="24"/>
      <c r="I9" s="24"/>
      <c r="J9" s="24"/>
      <c r="K9" s="24"/>
      <c r="L9" s="59"/>
      <c r="M9" s="20"/>
      <c r="N9" s="22"/>
      <c r="O9" s="23"/>
      <c r="P9" s="24"/>
      <c r="Q9" s="24"/>
      <c r="R9" s="60"/>
    </row>
    <row r="10" spans="2:25" ht="12.75">
      <c r="B10" s="839" t="s">
        <v>110</v>
      </c>
      <c r="C10" s="840"/>
      <c r="D10" s="172"/>
      <c r="E10" s="241">
        <f>SUM(E11:E34)</f>
        <v>152666</v>
      </c>
      <c r="F10" s="242"/>
      <c r="G10" s="250">
        <f>SUM(G11:G34)</f>
        <v>82514</v>
      </c>
      <c r="H10" s="248">
        <f>SUM(H11:H34)</f>
        <v>2340</v>
      </c>
      <c r="I10" s="248">
        <f>SUM(I11:I34)</f>
        <v>2365</v>
      </c>
      <c r="J10" s="248">
        <f>SUM(J11:J34)</f>
        <v>8409</v>
      </c>
      <c r="K10" s="249">
        <f>SUM(K11:K34)</f>
        <v>57038</v>
      </c>
      <c r="L10" s="285"/>
      <c r="M10" s="255">
        <f>SUM(M11:M34)</f>
        <v>2850</v>
      </c>
      <c r="N10" s="246">
        <f>SUM(N11:N34)</f>
        <v>48515</v>
      </c>
      <c r="O10" s="246">
        <f>SUM(O11:O34)</f>
        <v>56465</v>
      </c>
      <c r="P10" s="246">
        <f>SUM(P11:P34)</f>
        <v>4992</v>
      </c>
      <c r="Q10" s="249">
        <f>SUM(Q11:Q34)</f>
        <v>39844</v>
      </c>
      <c r="R10" s="60"/>
      <c r="S10" s="154"/>
      <c r="T10" s="154"/>
      <c r="U10" s="154"/>
      <c r="V10" s="173"/>
      <c r="W10" s="250">
        <f>SUM(W11:W34)</f>
        <v>103057</v>
      </c>
      <c r="X10" s="251">
        <f>SUM(X11:X34)</f>
        <v>18249</v>
      </c>
      <c r="Y10" s="325">
        <f>SUM(Y11:Y34)</f>
        <v>31360</v>
      </c>
    </row>
    <row r="11" spans="2:25" ht="12.75">
      <c r="B11" s="27" t="s">
        <v>394</v>
      </c>
      <c r="C11" s="28"/>
      <c r="D11" s="29"/>
      <c r="E11" s="132">
        <f>SUM(G11:K11)</f>
        <v>1286</v>
      </c>
      <c r="F11" s="133"/>
      <c r="G11" s="32">
        <v>1017</v>
      </c>
      <c r="H11" s="661">
        <v>49</v>
      </c>
      <c r="I11" s="661">
        <v>60</v>
      </c>
      <c r="J11" s="661">
        <v>94</v>
      </c>
      <c r="K11" s="34">
        <v>66</v>
      </c>
      <c r="L11" s="286"/>
      <c r="M11" s="660">
        <v>11</v>
      </c>
      <c r="N11" s="33">
        <v>532</v>
      </c>
      <c r="O11" s="661">
        <v>614</v>
      </c>
      <c r="P11" s="661">
        <v>37</v>
      </c>
      <c r="Q11" s="34">
        <v>92</v>
      </c>
      <c r="R11" s="60"/>
      <c r="V11" s="49"/>
      <c r="W11" s="660">
        <v>1104</v>
      </c>
      <c r="X11" s="33">
        <v>140</v>
      </c>
      <c r="Y11" s="34">
        <v>42</v>
      </c>
    </row>
    <row r="12" spans="2:25" ht="12.75">
      <c r="B12" s="35" t="s">
        <v>395</v>
      </c>
      <c r="C12" s="36"/>
      <c r="D12" s="37"/>
      <c r="E12" s="139">
        <f aca="true" t="shared" si="0" ref="E12:E34">SUM(G12:K12)</f>
        <v>1602</v>
      </c>
      <c r="F12" s="133"/>
      <c r="G12" s="659">
        <v>41</v>
      </c>
      <c r="H12" s="663">
        <v>5</v>
      </c>
      <c r="I12" s="663">
        <v>0</v>
      </c>
      <c r="J12" s="663">
        <v>290</v>
      </c>
      <c r="K12" s="52">
        <v>1266</v>
      </c>
      <c r="L12" s="286"/>
      <c r="M12" s="662">
        <v>12</v>
      </c>
      <c r="N12" s="135">
        <v>45</v>
      </c>
      <c r="O12" s="663">
        <v>71</v>
      </c>
      <c r="P12" s="663">
        <v>3</v>
      </c>
      <c r="Q12" s="52">
        <v>1471</v>
      </c>
      <c r="R12" s="60"/>
      <c r="V12" s="49"/>
      <c r="W12" s="679">
        <v>1430</v>
      </c>
      <c r="X12" s="680">
        <v>90</v>
      </c>
      <c r="Y12" s="681">
        <v>82</v>
      </c>
    </row>
    <row r="13" spans="2:25" ht="12.75">
      <c r="B13" s="41" t="s">
        <v>396</v>
      </c>
      <c r="C13" s="28"/>
      <c r="D13" s="29"/>
      <c r="E13" s="132">
        <f t="shared" si="0"/>
        <v>16898</v>
      </c>
      <c r="F13" s="133"/>
      <c r="G13" s="32">
        <v>13027</v>
      </c>
      <c r="H13" s="661">
        <v>0</v>
      </c>
      <c r="I13" s="661">
        <v>0</v>
      </c>
      <c r="J13" s="661">
        <v>291</v>
      </c>
      <c r="K13" s="34">
        <v>3580</v>
      </c>
      <c r="L13" s="286"/>
      <c r="M13" s="660">
        <v>220</v>
      </c>
      <c r="N13" s="33">
        <v>6747</v>
      </c>
      <c r="O13" s="661">
        <v>8394</v>
      </c>
      <c r="P13" s="661">
        <v>700</v>
      </c>
      <c r="Q13" s="34">
        <v>837</v>
      </c>
      <c r="R13" s="60"/>
      <c r="V13" s="49"/>
      <c r="W13" s="660">
        <v>14652</v>
      </c>
      <c r="X13" s="33">
        <v>1863</v>
      </c>
      <c r="Y13" s="34">
        <v>383</v>
      </c>
    </row>
    <row r="14" spans="2:25" ht="12.75">
      <c r="B14" s="35" t="s">
        <v>397</v>
      </c>
      <c r="C14" s="36"/>
      <c r="D14" s="37"/>
      <c r="E14" s="139">
        <f t="shared" si="0"/>
        <v>3999</v>
      </c>
      <c r="F14" s="136"/>
      <c r="G14" s="659">
        <v>2186</v>
      </c>
      <c r="H14" s="663">
        <v>107</v>
      </c>
      <c r="I14" s="663">
        <v>27</v>
      </c>
      <c r="J14" s="663">
        <v>507</v>
      </c>
      <c r="K14" s="52">
        <v>1172</v>
      </c>
      <c r="L14" s="286"/>
      <c r="M14" s="679">
        <v>77</v>
      </c>
      <c r="N14" s="666">
        <v>1292</v>
      </c>
      <c r="O14" s="685">
        <v>1317</v>
      </c>
      <c r="P14" s="685">
        <v>90</v>
      </c>
      <c r="Q14" s="686">
        <v>1223</v>
      </c>
      <c r="R14" s="60"/>
      <c r="V14" s="49"/>
      <c r="W14" s="687">
        <v>2893</v>
      </c>
      <c r="X14" s="680">
        <v>728</v>
      </c>
      <c r="Y14" s="681">
        <v>378</v>
      </c>
    </row>
    <row r="15" spans="2:26" ht="12.75">
      <c r="B15" s="41" t="s">
        <v>398</v>
      </c>
      <c r="C15" s="43"/>
      <c r="D15" s="44"/>
      <c r="E15" s="132">
        <f t="shared" si="0"/>
        <v>16261</v>
      </c>
      <c r="F15" s="133"/>
      <c r="G15" s="32">
        <v>11593</v>
      </c>
      <c r="H15" s="661">
        <v>0</v>
      </c>
      <c r="I15" s="661">
        <v>0</v>
      </c>
      <c r="J15" s="661">
        <v>1118</v>
      </c>
      <c r="K15" s="34">
        <v>3550</v>
      </c>
      <c r="L15" s="286"/>
      <c r="M15" s="660">
        <v>239</v>
      </c>
      <c r="N15" s="33">
        <v>6469</v>
      </c>
      <c r="O15" s="33">
        <v>7993</v>
      </c>
      <c r="P15" s="33">
        <v>506</v>
      </c>
      <c r="Q15" s="34">
        <v>1054</v>
      </c>
      <c r="R15" s="60"/>
      <c r="V15" s="49"/>
      <c r="W15" s="660">
        <v>13500</v>
      </c>
      <c r="X15" s="33">
        <v>2423</v>
      </c>
      <c r="Y15" s="34">
        <v>338</v>
      </c>
      <c r="Z15" s="154"/>
    </row>
    <row r="16" spans="2:25" ht="12.75">
      <c r="B16" s="35" t="s">
        <v>399</v>
      </c>
      <c r="C16" s="36"/>
      <c r="D16" s="44"/>
      <c r="E16" s="139">
        <f t="shared" si="0"/>
        <v>8272</v>
      </c>
      <c r="F16" s="133"/>
      <c r="G16" s="659">
        <v>6067</v>
      </c>
      <c r="H16" s="663">
        <v>99</v>
      </c>
      <c r="I16" s="663">
        <v>142</v>
      </c>
      <c r="J16" s="663">
        <v>124</v>
      </c>
      <c r="K16" s="52">
        <v>1840</v>
      </c>
      <c r="L16" s="286"/>
      <c r="M16" s="662">
        <v>162</v>
      </c>
      <c r="N16" s="135">
        <v>3499</v>
      </c>
      <c r="O16" s="663">
        <v>3631</v>
      </c>
      <c r="P16" s="663">
        <v>349</v>
      </c>
      <c r="Q16" s="52">
        <v>631</v>
      </c>
      <c r="R16" s="60"/>
      <c r="V16" s="49"/>
      <c r="W16" s="687">
        <v>6348</v>
      </c>
      <c r="X16" s="680">
        <v>1458</v>
      </c>
      <c r="Y16" s="681">
        <v>466</v>
      </c>
    </row>
    <row r="17" spans="2:25" ht="12.75">
      <c r="B17" s="41" t="s">
        <v>400</v>
      </c>
      <c r="C17" s="43"/>
      <c r="D17" s="44"/>
      <c r="E17" s="132">
        <f t="shared" si="0"/>
        <v>270</v>
      </c>
      <c r="F17" s="133"/>
      <c r="G17" s="32">
        <v>0</v>
      </c>
      <c r="H17" s="661">
        <v>0</v>
      </c>
      <c r="I17" s="661">
        <v>0</v>
      </c>
      <c r="J17" s="661">
        <v>0</v>
      </c>
      <c r="K17" s="34">
        <v>270</v>
      </c>
      <c r="L17" s="286"/>
      <c r="M17" s="660">
        <v>2</v>
      </c>
      <c r="N17" s="33">
        <v>78</v>
      </c>
      <c r="O17" s="661">
        <v>68</v>
      </c>
      <c r="P17" s="661">
        <v>4</v>
      </c>
      <c r="Q17" s="34">
        <v>118</v>
      </c>
      <c r="R17" s="60"/>
      <c r="V17" s="49"/>
      <c r="W17" s="660">
        <v>150</v>
      </c>
      <c r="X17" s="33">
        <v>26</v>
      </c>
      <c r="Y17" s="34">
        <v>94</v>
      </c>
    </row>
    <row r="18" spans="2:25" s="418" customFormat="1" ht="12.75">
      <c r="B18" s="35" t="s">
        <v>401</v>
      </c>
      <c r="C18" s="36"/>
      <c r="D18" s="417"/>
      <c r="E18" s="139">
        <f t="shared" si="0"/>
        <v>12137</v>
      </c>
      <c r="F18" s="419"/>
      <c r="G18" s="315">
        <v>8365</v>
      </c>
      <c r="H18" s="667">
        <v>131</v>
      </c>
      <c r="I18" s="667">
        <v>590</v>
      </c>
      <c r="J18" s="667">
        <v>446</v>
      </c>
      <c r="K18" s="314">
        <v>2605</v>
      </c>
      <c r="L18" s="286"/>
      <c r="M18" s="662">
        <v>203</v>
      </c>
      <c r="N18" s="135">
        <v>4460</v>
      </c>
      <c r="O18" s="667">
        <v>5254</v>
      </c>
      <c r="P18" s="667">
        <v>450</v>
      </c>
      <c r="Q18" s="314">
        <v>1770</v>
      </c>
      <c r="R18" s="420"/>
      <c r="V18" s="422"/>
      <c r="W18" s="662">
        <v>9514</v>
      </c>
      <c r="X18" s="135">
        <v>1686</v>
      </c>
      <c r="Y18" s="314">
        <v>937</v>
      </c>
    </row>
    <row r="19" spans="2:25" ht="12.75">
      <c r="B19" s="41" t="s">
        <v>403</v>
      </c>
      <c r="C19" s="43"/>
      <c r="D19" s="29"/>
      <c r="E19" s="132">
        <f>SUM(G19:K19)</f>
        <v>6306</v>
      </c>
      <c r="F19" s="133"/>
      <c r="G19" s="32">
        <v>0</v>
      </c>
      <c r="H19" s="661">
        <v>0</v>
      </c>
      <c r="I19" s="661">
        <v>0</v>
      </c>
      <c r="J19" s="661">
        <v>0</v>
      </c>
      <c r="K19" s="34">
        <v>6306</v>
      </c>
      <c r="L19" s="286"/>
      <c r="M19" s="660">
        <v>26</v>
      </c>
      <c r="N19" s="33">
        <v>996</v>
      </c>
      <c r="O19" s="661">
        <v>1948</v>
      </c>
      <c r="P19" s="661">
        <v>214</v>
      </c>
      <c r="Q19" s="34">
        <v>3122</v>
      </c>
      <c r="R19" s="60"/>
      <c r="V19" s="49"/>
      <c r="W19" s="660">
        <v>3237</v>
      </c>
      <c r="X19" s="33">
        <v>707</v>
      </c>
      <c r="Y19" s="34">
        <v>2362</v>
      </c>
    </row>
    <row r="20" spans="2:25" ht="12.75">
      <c r="B20" s="35" t="s">
        <v>405</v>
      </c>
      <c r="C20" s="36"/>
      <c r="D20" s="44"/>
      <c r="E20" s="139">
        <f t="shared" si="0"/>
        <v>1434</v>
      </c>
      <c r="F20" s="133"/>
      <c r="G20" s="659">
        <v>1010</v>
      </c>
      <c r="H20" s="663">
        <v>3</v>
      </c>
      <c r="I20" s="663">
        <v>0</v>
      </c>
      <c r="J20" s="663">
        <v>57</v>
      </c>
      <c r="K20" s="52">
        <v>364</v>
      </c>
      <c r="L20" s="286"/>
      <c r="M20" s="662">
        <v>48</v>
      </c>
      <c r="N20" s="135">
        <v>470</v>
      </c>
      <c r="O20" s="663">
        <v>599</v>
      </c>
      <c r="P20" s="663">
        <v>57</v>
      </c>
      <c r="Q20" s="52">
        <v>260</v>
      </c>
      <c r="R20" s="60"/>
      <c r="V20" s="49"/>
      <c r="W20" s="687">
        <v>1089</v>
      </c>
      <c r="X20" s="680">
        <v>182</v>
      </c>
      <c r="Y20" s="681">
        <v>163</v>
      </c>
    </row>
    <row r="21" spans="2:25" ht="12.75">
      <c r="B21" s="41" t="s">
        <v>407</v>
      </c>
      <c r="C21" s="43"/>
      <c r="D21" s="44"/>
      <c r="E21" s="132">
        <f t="shared" si="0"/>
        <v>1493</v>
      </c>
      <c r="F21" s="133"/>
      <c r="G21" s="32">
        <v>1240</v>
      </c>
      <c r="H21" s="661">
        <v>7</v>
      </c>
      <c r="I21" s="661">
        <v>6</v>
      </c>
      <c r="J21" s="661">
        <v>104</v>
      </c>
      <c r="K21" s="34">
        <v>136</v>
      </c>
      <c r="L21" s="286"/>
      <c r="M21" s="660">
        <v>6</v>
      </c>
      <c r="N21" s="33">
        <v>453</v>
      </c>
      <c r="O21" s="661">
        <v>768</v>
      </c>
      <c r="P21" s="661">
        <v>51</v>
      </c>
      <c r="Q21" s="34">
        <v>215</v>
      </c>
      <c r="R21" s="60"/>
      <c r="V21" s="49"/>
      <c r="W21" s="660">
        <v>1170</v>
      </c>
      <c r="X21" s="661">
        <v>126</v>
      </c>
      <c r="Y21" s="34">
        <v>197</v>
      </c>
    </row>
    <row r="22" spans="2:25" ht="12.75">
      <c r="B22" s="35" t="s">
        <v>408</v>
      </c>
      <c r="C22" s="36"/>
      <c r="D22" s="44"/>
      <c r="E22" s="139">
        <f t="shared" si="0"/>
        <v>5269</v>
      </c>
      <c r="F22" s="133"/>
      <c r="G22" s="659">
        <v>3194</v>
      </c>
      <c r="H22" s="663">
        <v>259</v>
      </c>
      <c r="I22" s="663">
        <v>627</v>
      </c>
      <c r="J22" s="663">
        <v>43</v>
      </c>
      <c r="K22" s="52">
        <v>1146</v>
      </c>
      <c r="L22" s="286"/>
      <c r="M22" s="662">
        <v>81</v>
      </c>
      <c r="N22" s="135">
        <v>1644</v>
      </c>
      <c r="O22" s="663">
        <v>1727</v>
      </c>
      <c r="P22" s="663">
        <v>326</v>
      </c>
      <c r="Q22" s="52">
        <v>1491</v>
      </c>
      <c r="R22" s="60"/>
      <c r="V22" s="49"/>
      <c r="W22" s="687">
        <v>2792</v>
      </c>
      <c r="X22" s="680">
        <v>1133</v>
      </c>
      <c r="Y22" s="681">
        <v>1344</v>
      </c>
    </row>
    <row r="23" spans="2:25" ht="12.75">
      <c r="B23" s="41" t="s">
        <v>409</v>
      </c>
      <c r="C23" s="43"/>
      <c r="D23" s="29"/>
      <c r="E23" s="132">
        <f t="shared" si="0"/>
        <v>2577</v>
      </c>
      <c r="F23" s="133"/>
      <c r="G23" s="32">
        <v>2147</v>
      </c>
      <c r="H23" s="661">
        <v>5</v>
      </c>
      <c r="I23" s="661">
        <v>4</v>
      </c>
      <c r="J23" s="661">
        <v>24</v>
      </c>
      <c r="K23" s="34">
        <v>397</v>
      </c>
      <c r="L23" s="286"/>
      <c r="M23" s="660">
        <v>18</v>
      </c>
      <c r="N23" s="33">
        <v>938</v>
      </c>
      <c r="O23" s="661">
        <v>1209</v>
      </c>
      <c r="P23" s="661">
        <v>105</v>
      </c>
      <c r="Q23" s="34">
        <v>307</v>
      </c>
      <c r="R23" s="60"/>
      <c r="V23" s="49"/>
      <c r="W23" s="660">
        <v>2139</v>
      </c>
      <c r="X23" s="33">
        <v>267</v>
      </c>
      <c r="Y23" s="34">
        <v>171</v>
      </c>
    </row>
    <row r="24" spans="2:25" ht="12.75">
      <c r="B24" s="35" t="s">
        <v>410</v>
      </c>
      <c r="C24" s="36"/>
      <c r="D24" s="44"/>
      <c r="E24" s="139">
        <f t="shared" si="0"/>
        <v>2087</v>
      </c>
      <c r="F24" s="133"/>
      <c r="G24" s="659">
        <v>1255</v>
      </c>
      <c r="H24" s="663">
        <v>224</v>
      </c>
      <c r="I24" s="663">
        <v>149</v>
      </c>
      <c r="J24" s="663">
        <v>218</v>
      </c>
      <c r="K24" s="52">
        <v>241</v>
      </c>
      <c r="L24" s="286"/>
      <c r="M24" s="662">
        <v>76</v>
      </c>
      <c r="N24" s="135">
        <v>915</v>
      </c>
      <c r="O24" s="663">
        <v>890</v>
      </c>
      <c r="P24" s="663">
        <v>27</v>
      </c>
      <c r="Q24" s="52">
        <v>179</v>
      </c>
      <c r="R24" s="60"/>
      <c r="V24" s="49"/>
      <c r="W24" s="687">
        <v>1577</v>
      </c>
      <c r="X24" s="680">
        <v>363</v>
      </c>
      <c r="Y24" s="681">
        <v>147</v>
      </c>
    </row>
    <row r="25" spans="2:25" ht="12.75">
      <c r="B25" s="41" t="s">
        <v>411</v>
      </c>
      <c r="C25" s="43"/>
      <c r="D25" s="29"/>
      <c r="E25" s="132">
        <f t="shared" si="0"/>
        <v>4421</v>
      </c>
      <c r="F25" s="133"/>
      <c r="G25" s="32">
        <v>0</v>
      </c>
      <c r="H25" s="661">
        <v>0</v>
      </c>
      <c r="I25" s="661">
        <v>0</v>
      </c>
      <c r="J25" s="661">
        <v>0</v>
      </c>
      <c r="K25" s="34">
        <v>4421</v>
      </c>
      <c r="L25" s="286"/>
      <c r="M25" s="660">
        <v>0</v>
      </c>
      <c r="N25" s="33">
        <v>0</v>
      </c>
      <c r="O25" s="661">
        <v>0</v>
      </c>
      <c r="P25" s="661">
        <v>0</v>
      </c>
      <c r="Q25" s="34">
        <v>4421</v>
      </c>
      <c r="R25" s="60"/>
      <c r="V25" s="49"/>
      <c r="W25" s="660">
        <v>0</v>
      </c>
      <c r="X25" s="33">
        <v>0</v>
      </c>
      <c r="Y25" s="34">
        <v>4421</v>
      </c>
    </row>
    <row r="26" spans="2:25" ht="12.75">
      <c r="B26" s="35" t="s">
        <v>412</v>
      </c>
      <c r="C26" s="36"/>
      <c r="D26" s="44"/>
      <c r="E26" s="139">
        <f t="shared" si="0"/>
        <v>2858</v>
      </c>
      <c r="F26" s="133"/>
      <c r="G26" s="659">
        <v>1839</v>
      </c>
      <c r="H26" s="663">
        <v>225</v>
      </c>
      <c r="I26" s="663">
        <v>11</v>
      </c>
      <c r="J26" s="663">
        <v>0</v>
      </c>
      <c r="K26" s="52">
        <v>783</v>
      </c>
      <c r="L26" s="286"/>
      <c r="M26" s="315">
        <v>107</v>
      </c>
      <c r="N26" s="663">
        <v>641</v>
      </c>
      <c r="O26" s="663">
        <v>1549</v>
      </c>
      <c r="P26" s="663">
        <v>80</v>
      </c>
      <c r="Q26" s="52">
        <v>481</v>
      </c>
      <c r="R26" s="60"/>
      <c r="V26" s="49"/>
      <c r="W26" s="687">
        <v>2151</v>
      </c>
      <c r="X26" s="680">
        <v>497</v>
      </c>
      <c r="Y26" s="681">
        <v>210</v>
      </c>
    </row>
    <row r="27" spans="2:25" ht="12.75">
      <c r="B27" s="41" t="s">
        <v>413</v>
      </c>
      <c r="C27" s="43"/>
      <c r="D27" s="29"/>
      <c r="E27" s="132">
        <f t="shared" si="0"/>
        <v>3604</v>
      </c>
      <c r="F27" s="133"/>
      <c r="G27" s="32">
        <v>3044</v>
      </c>
      <c r="H27" s="661">
        <v>14</v>
      </c>
      <c r="I27" s="661">
        <v>0</v>
      </c>
      <c r="J27" s="661">
        <v>161</v>
      </c>
      <c r="K27" s="34">
        <v>385</v>
      </c>
      <c r="L27" s="286"/>
      <c r="M27" s="660">
        <v>37</v>
      </c>
      <c r="N27" s="33">
        <v>1161</v>
      </c>
      <c r="O27" s="661">
        <v>1643</v>
      </c>
      <c r="P27" s="661">
        <v>123</v>
      </c>
      <c r="Q27" s="34">
        <v>640</v>
      </c>
      <c r="R27" s="60"/>
      <c r="V27" s="49"/>
      <c r="W27" s="660">
        <v>3047</v>
      </c>
      <c r="X27" s="33">
        <v>341</v>
      </c>
      <c r="Y27" s="34">
        <v>216</v>
      </c>
    </row>
    <row r="28" spans="2:25" ht="12.75">
      <c r="B28" s="35" t="s">
        <v>414</v>
      </c>
      <c r="C28" s="36"/>
      <c r="D28" s="44"/>
      <c r="E28" s="139">
        <f t="shared" si="0"/>
        <v>2306</v>
      </c>
      <c r="F28" s="133"/>
      <c r="G28" s="659">
        <v>1721</v>
      </c>
      <c r="H28" s="663">
        <v>3</v>
      </c>
      <c r="I28" s="663">
        <v>0</v>
      </c>
      <c r="J28" s="663">
        <v>322</v>
      </c>
      <c r="K28" s="52">
        <v>260</v>
      </c>
      <c r="L28" s="286"/>
      <c r="M28" s="662">
        <v>52</v>
      </c>
      <c r="N28" s="135">
        <v>926</v>
      </c>
      <c r="O28" s="663">
        <v>1044</v>
      </c>
      <c r="P28" s="663">
        <v>50</v>
      </c>
      <c r="Q28" s="52">
        <v>234</v>
      </c>
      <c r="R28" s="60"/>
      <c r="V28" s="49"/>
      <c r="W28" s="687">
        <v>1732</v>
      </c>
      <c r="X28" s="680">
        <v>445</v>
      </c>
      <c r="Y28" s="681">
        <v>129</v>
      </c>
    </row>
    <row r="29" spans="2:25" ht="12.75">
      <c r="B29" s="41" t="s">
        <v>415</v>
      </c>
      <c r="C29" s="43"/>
      <c r="D29" s="29"/>
      <c r="E29" s="132">
        <f t="shared" si="0"/>
        <v>13028</v>
      </c>
      <c r="F29" s="133"/>
      <c r="G29" s="32">
        <v>0</v>
      </c>
      <c r="H29" s="661">
        <v>0</v>
      </c>
      <c r="I29" s="661">
        <v>0</v>
      </c>
      <c r="J29" s="661">
        <v>0</v>
      </c>
      <c r="K29" s="34">
        <v>13028</v>
      </c>
      <c r="L29" s="286"/>
      <c r="M29" s="660">
        <v>3</v>
      </c>
      <c r="N29" s="33">
        <v>190</v>
      </c>
      <c r="O29" s="661">
        <v>422</v>
      </c>
      <c r="P29" s="661">
        <v>45</v>
      </c>
      <c r="Q29" s="34">
        <v>12368</v>
      </c>
      <c r="R29" s="60"/>
      <c r="V29" s="49"/>
      <c r="W29" s="32">
        <v>697</v>
      </c>
      <c r="X29" s="661">
        <v>73</v>
      </c>
      <c r="Y29" s="34">
        <v>12258</v>
      </c>
    </row>
    <row r="30" spans="2:25" ht="12.75">
      <c r="B30" s="35" t="s">
        <v>416</v>
      </c>
      <c r="C30" s="36"/>
      <c r="D30" s="44"/>
      <c r="E30" s="139">
        <f t="shared" si="0"/>
        <v>6698</v>
      </c>
      <c r="F30" s="133"/>
      <c r="G30" s="659">
        <v>3069</v>
      </c>
      <c r="H30" s="663">
        <v>156</v>
      </c>
      <c r="I30" s="663">
        <v>0</v>
      </c>
      <c r="J30" s="663">
        <v>351</v>
      </c>
      <c r="K30" s="52">
        <v>3122</v>
      </c>
      <c r="L30" s="286"/>
      <c r="M30" s="662">
        <v>56</v>
      </c>
      <c r="N30" s="135">
        <v>1049</v>
      </c>
      <c r="O30" s="663">
        <v>1394</v>
      </c>
      <c r="P30" s="663">
        <v>78</v>
      </c>
      <c r="Q30" s="52">
        <v>4121</v>
      </c>
      <c r="R30" s="60"/>
      <c r="V30" s="49"/>
      <c r="W30" s="687">
        <v>2774</v>
      </c>
      <c r="X30" s="680">
        <v>274</v>
      </c>
      <c r="Y30" s="681">
        <v>3650</v>
      </c>
    </row>
    <row r="31" spans="2:25" ht="12.75">
      <c r="B31" s="41" t="s">
        <v>417</v>
      </c>
      <c r="C31" s="43"/>
      <c r="D31" s="29"/>
      <c r="E31" s="132">
        <f t="shared" si="0"/>
        <v>2158</v>
      </c>
      <c r="F31" s="133"/>
      <c r="G31" s="32">
        <v>778</v>
      </c>
      <c r="H31" s="661">
        <v>0</v>
      </c>
      <c r="I31" s="661">
        <v>1</v>
      </c>
      <c r="J31" s="661">
        <v>222</v>
      </c>
      <c r="K31" s="34">
        <v>1157</v>
      </c>
      <c r="L31" s="286"/>
      <c r="M31" s="660">
        <v>26</v>
      </c>
      <c r="N31" s="33">
        <v>602</v>
      </c>
      <c r="O31" s="33">
        <v>777</v>
      </c>
      <c r="P31" s="33">
        <v>50</v>
      </c>
      <c r="Q31" s="34">
        <v>703</v>
      </c>
      <c r="R31" s="281"/>
      <c r="V31" s="49"/>
      <c r="W31" s="660">
        <v>1975</v>
      </c>
      <c r="X31" s="33">
        <v>181</v>
      </c>
      <c r="Y31" s="34">
        <v>2</v>
      </c>
    </row>
    <row r="32" spans="2:25" ht="12.75">
      <c r="B32" s="35" t="s">
        <v>418</v>
      </c>
      <c r="C32" s="36"/>
      <c r="D32" s="44"/>
      <c r="E32" s="139">
        <f t="shared" si="0"/>
        <v>31896</v>
      </c>
      <c r="F32" s="133"/>
      <c r="G32" s="659">
        <v>16776</v>
      </c>
      <c r="H32" s="663">
        <v>960</v>
      </c>
      <c r="I32" s="663">
        <v>372</v>
      </c>
      <c r="J32" s="663">
        <v>3828</v>
      </c>
      <c r="K32" s="52">
        <v>9960</v>
      </c>
      <c r="L32" s="286"/>
      <c r="M32" s="662">
        <v>1332</v>
      </c>
      <c r="N32" s="135">
        <v>13284</v>
      </c>
      <c r="O32" s="663">
        <v>12504</v>
      </c>
      <c r="P32" s="663">
        <v>1440</v>
      </c>
      <c r="Q32" s="52">
        <v>3336</v>
      </c>
      <c r="R32" s="60"/>
      <c r="V32" s="49"/>
      <c r="W32" s="659">
        <v>24564</v>
      </c>
      <c r="X32" s="680">
        <v>4620</v>
      </c>
      <c r="Y32" s="681">
        <v>2712</v>
      </c>
    </row>
    <row r="33" spans="2:25" ht="12.75">
      <c r="B33" s="41" t="s">
        <v>419</v>
      </c>
      <c r="C33" s="43"/>
      <c r="D33" s="29"/>
      <c r="E33" s="132">
        <f t="shared" si="0"/>
        <v>2914</v>
      </c>
      <c r="F33" s="133"/>
      <c r="G33" s="32">
        <v>2001</v>
      </c>
      <c r="H33" s="661">
        <v>51</v>
      </c>
      <c r="I33" s="661">
        <v>82</v>
      </c>
      <c r="J33" s="661">
        <v>158</v>
      </c>
      <c r="K33" s="34">
        <v>622</v>
      </c>
      <c r="L33" s="286"/>
      <c r="M33" s="660">
        <v>25</v>
      </c>
      <c r="N33" s="33">
        <v>1050</v>
      </c>
      <c r="O33" s="661">
        <v>1235</v>
      </c>
      <c r="P33" s="661">
        <v>89</v>
      </c>
      <c r="Q33" s="34">
        <v>515</v>
      </c>
      <c r="R33" s="60"/>
      <c r="V33" s="49"/>
      <c r="W33" s="660">
        <v>2179</v>
      </c>
      <c r="X33" s="33">
        <v>279</v>
      </c>
      <c r="Y33" s="34">
        <v>456</v>
      </c>
    </row>
    <row r="34" spans="2:26" ht="12.75">
      <c r="B34" s="639" t="s">
        <v>420</v>
      </c>
      <c r="C34" s="640"/>
      <c r="D34" s="44"/>
      <c r="E34" s="671">
        <f t="shared" si="0"/>
        <v>2892</v>
      </c>
      <c r="F34" s="133"/>
      <c r="G34" s="636">
        <v>2144</v>
      </c>
      <c r="H34" s="637">
        <v>42</v>
      </c>
      <c r="I34" s="637">
        <v>294</v>
      </c>
      <c r="J34" s="637">
        <v>51</v>
      </c>
      <c r="K34" s="638">
        <v>361</v>
      </c>
      <c r="L34" s="287"/>
      <c r="M34" s="668">
        <v>31</v>
      </c>
      <c r="N34" s="637">
        <v>1074</v>
      </c>
      <c r="O34" s="637">
        <v>1414</v>
      </c>
      <c r="P34" s="637">
        <v>118</v>
      </c>
      <c r="Q34" s="638">
        <v>255</v>
      </c>
      <c r="R34" s="392"/>
      <c r="S34" s="393"/>
      <c r="T34" s="393"/>
      <c r="U34" s="393"/>
      <c r="V34" s="173"/>
      <c r="W34" s="668">
        <v>2343</v>
      </c>
      <c r="X34" s="637">
        <v>347</v>
      </c>
      <c r="Y34" s="638">
        <v>202</v>
      </c>
      <c r="Z34" s="154"/>
    </row>
    <row r="35" spans="2:12" ht="12.75">
      <c r="B35" s="349" t="s">
        <v>171</v>
      </c>
      <c r="C35" s="47"/>
      <c r="D35" s="48"/>
      <c r="L35" s="25"/>
    </row>
    <row r="36" spans="2:18" ht="12.75">
      <c r="B36" s="348" t="s">
        <v>391</v>
      </c>
      <c r="C36" s="29"/>
      <c r="Q36" s="154"/>
      <c r="R36"/>
    </row>
    <row r="37" spans="2:4" ht="12.75">
      <c r="B37" t="s">
        <v>467</v>
      </c>
      <c r="D37" s="29"/>
    </row>
    <row r="38" spans="2:4" ht="12.75">
      <c r="B38" s="154"/>
      <c r="D38" s="29"/>
    </row>
    <row r="39" spans="4:17" ht="12.75">
      <c r="D39" s="29"/>
      <c r="E39" s="292"/>
      <c r="G39" s="292"/>
      <c r="H39" s="292"/>
      <c r="I39" s="292"/>
      <c r="J39" s="292"/>
      <c r="K39" s="292"/>
      <c r="M39" s="292"/>
      <c r="N39" s="292"/>
      <c r="O39" s="292"/>
      <c r="P39" s="292"/>
      <c r="Q39" s="292"/>
    </row>
    <row r="40" spans="5:10" ht="12.75">
      <c r="E40" s="49"/>
      <c r="F40" s="49"/>
      <c r="G40" s="49"/>
      <c r="H40" s="49"/>
      <c r="I40" s="49"/>
      <c r="J40" s="49"/>
    </row>
    <row r="43" ht="12.75">
      <c r="B43" s="50"/>
    </row>
    <row r="44" ht="12.75">
      <c r="B44" s="50"/>
    </row>
    <row r="45" ht="12.75">
      <c r="B45" s="50"/>
    </row>
    <row r="46" spans="2:10" ht="12.75" customHeight="1">
      <c r="B46" s="51"/>
      <c r="C46" s="51"/>
      <c r="D46" s="51"/>
      <c r="E46" s="51"/>
      <c r="F46" s="51"/>
      <c r="G46" s="51"/>
      <c r="H46" s="51"/>
      <c r="I46" s="51"/>
      <c r="J46" s="51"/>
    </row>
  </sheetData>
  <mergeCells count="15">
    <mergeCell ref="B2:Q2"/>
    <mergeCell ref="B6:C8"/>
    <mergeCell ref="B4:Y4"/>
    <mergeCell ref="X7:X8"/>
    <mergeCell ref="W7:W8"/>
    <mergeCell ref="Y7:Y8"/>
    <mergeCell ref="B10:C10"/>
    <mergeCell ref="O7:O8"/>
    <mergeCell ref="P7:P8"/>
    <mergeCell ref="E6:E8"/>
    <mergeCell ref="G6:K6"/>
    <mergeCell ref="G7:G8"/>
    <mergeCell ref="H7:H8"/>
    <mergeCell ref="N7:N8"/>
    <mergeCell ref="M6:Q6"/>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12.xml><?xml version="1.0" encoding="utf-8"?>
<worksheet xmlns="http://schemas.openxmlformats.org/spreadsheetml/2006/main" xmlns:r="http://schemas.openxmlformats.org/officeDocument/2006/relationships">
  <dimension ref="B2:Q49"/>
  <sheetViews>
    <sheetView showGridLines="0" showRowColHeaders="0" defaultGridColor="0" zoomScale="80" zoomScaleNormal="80" zoomScaleSheetLayoutView="100" colorId="8" workbookViewId="0" topLeftCell="A1">
      <selection activeCell="A1" sqref="A1"/>
    </sheetView>
  </sheetViews>
  <sheetFormatPr defaultColWidth="9.140625" defaultRowHeight="12.75"/>
  <cols>
    <col min="1" max="1" width="1.7109375" style="0" customWidth="1"/>
    <col min="2" max="2" width="15.28125" style="0" customWidth="1"/>
    <col min="3" max="3" width="11.421875" style="0" customWidth="1"/>
    <col min="4" max="4" width="0.85546875" style="0" customWidth="1"/>
    <col min="5" max="5" width="8.421875" style="0" customWidth="1"/>
    <col min="6" max="6" width="0.85546875" style="0" customWidth="1"/>
    <col min="7" max="7" width="11.421875" style="0" customWidth="1"/>
    <col min="8" max="8" width="10.7109375" style="0" customWidth="1"/>
    <col min="9" max="10" width="11.421875" style="0" customWidth="1"/>
    <col min="11" max="11" width="10.00390625" style="0" customWidth="1"/>
    <col min="12" max="13" width="11.421875" style="0" customWidth="1"/>
    <col min="14" max="14" width="13.140625" style="0" customWidth="1"/>
    <col min="15" max="15" width="0.85546875" style="0" hidden="1" customWidth="1"/>
    <col min="16" max="16" width="2.7109375" style="0" customWidth="1"/>
    <col min="17" max="17" width="15.00390625" style="0" customWidth="1"/>
  </cols>
  <sheetData>
    <row r="2" spans="2:15" ht="15" customHeight="1">
      <c r="B2" s="778" t="s">
        <v>392</v>
      </c>
      <c r="C2" s="778"/>
      <c r="D2" s="778"/>
      <c r="E2" s="778"/>
      <c r="F2" s="778"/>
      <c r="G2" s="778"/>
      <c r="H2" s="778"/>
      <c r="I2" s="778"/>
      <c r="J2" s="778"/>
      <c r="K2" s="778"/>
      <c r="L2" s="778"/>
      <c r="M2" s="778"/>
      <c r="N2" s="778"/>
      <c r="O2" s="1"/>
    </row>
    <row r="3" ht="4.5" customHeight="1"/>
    <row r="4" spans="2:17" ht="15.75" customHeight="1">
      <c r="B4" s="871" t="s">
        <v>213</v>
      </c>
      <c r="C4" s="871"/>
      <c r="D4" s="871"/>
      <c r="E4" s="871"/>
      <c r="F4" s="871"/>
      <c r="G4" s="871"/>
      <c r="H4" s="871"/>
      <c r="I4" s="871"/>
      <c r="J4" s="871"/>
      <c r="K4" s="871"/>
      <c r="L4" s="871"/>
      <c r="M4" s="871"/>
      <c r="N4" s="871"/>
      <c r="O4" s="2"/>
      <c r="P4" s="3"/>
      <c r="Q4" s="4"/>
    </row>
    <row r="5" spans="2:17" ht="12" customHeight="1">
      <c r="B5" s="3"/>
      <c r="C5" s="3"/>
      <c r="D5" s="5"/>
      <c r="E5" s="6"/>
      <c r="F5" s="5"/>
      <c r="G5" s="5"/>
      <c r="H5" s="5"/>
      <c r="I5" s="5"/>
      <c r="J5" s="3"/>
      <c r="K5" s="7"/>
      <c r="L5" s="3"/>
      <c r="M5" s="3"/>
      <c r="N5" s="3"/>
      <c r="O5" s="3"/>
      <c r="P5" s="3"/>
      <c r="Q5" s="9"/>
    </row>
    <row r="6" spans="2:15" ht="12.75" customHeight="1">
      <c r="B6" s="651" t="s">
        <v>210</v>
      </c>
      <c r="C6" s="834"/>
      <c r="D6" s="10"/>
      <c r="E6" s="843" t="s">
        <v>0</v>
      </c>
      <c r="F6" s="12"/>
      <c r="G6" s="846" t="s">
        <v>65</v>
      </c>
      <c r="H6" s="854"/>
      <c r="I6" s="854"/>
      <c r="J6" s="854"/>
      <c r="K6" s="854"/>
      <c r="L6" s="854"/>
      <c r="M6" s="854"/>
      <c r="N6" s="146"/>
      <c r="O6" s="13"/>
    </row>
    <row r="7" spans="2:16" ht="12" customHeight="1">
      <c r="B7" s="835"/>
      <c r="C7" s="836"/>
      <c r="D7" s="15"/>
      <c r="E7" s="852"/>
      <c r="F7" s="16"/>
      <c r="G7" s="856" t="s">
        <v>166</v>
      </c>
      <c r="H7" s="856" t="s">
        <v>66</v>
      </c>
      <c r="I7" s="856" t="s">
        <v>134</v>
      </c>
      <c r="J7" s="841" t="s">
        <v>135</v>
      </c>
      <c r="K7" s="856" t="s">
        <v>67</v>
      </c>
      <c r="L7" s="856" t="s">
        <v>136</v>
      </c>
      <c r="M7" s="856" t="s">
        <v>89</v>
      </c>
      <c r="N7" s="856" t="s">
        <v>372</v>
      </c>
      <c r="O7" s="16"/>
      <c r="P7" s="25"/>
    </row>
    <row r="8" spans="2:15" ht="12.75">
      <c r="B8" s="837"/>
      <c r="C8" s="838"/>
      <c r="D8" s="10"/>
      <c r="E8" s="853"/>
      <c r="F8" s="16"/>
      <c r="G8" s="861"/>
      <c r="H8" s="861"/>
      <c r="I8" s="861"/>
      <c r="J8" s="842"/>
      <c r="K8" s="861"/>
      <c r="L8" s="872"/>
      <c r="M8" s="857"/>
      <c r="N8" s="873"/>
      <c r="O8" s="16"/>
    </row>
    <row r="9" spans="2:15" ht="4.5" customHeight="1">
      <c r="B9" s="18"/>
      <c r="C9" s="3"/>
      <c r="D9" s="19"/>
      <c r="E9" s="20"/>
      <c r="F9" s="15"/>
      <c r="G9" s="15"/>
      <c r="H9" s="20"/>
      <c r="I9" s="22"/>
      <c r="J9" s="23"/>
      <c r="K9" s="24"/>
      <c r="L9" s="24"/>
      <c r="M9" s="24"/>
      <c r="N9" s="24"/>
      <c r="O9" s="25"/>
    </row>
    <row r="10" spans="2:17" s="154" customFormat="1" ht="12.75">
      <c r="B10" s="839" t="s">
        <v>101</v>
      </c>
      <c r="C10" s="840"/>
      <c r="D10" s="152"/>
      <c r="E10" s="241">
        <f>SUM(E11:E36)</f>
        <v>478141</v>
      </c>
      <c r="F10" s="242"/>
      <c r="G10" s="243">
        <f aca="true" t="shared" si="0" ref="G10:N10">SUM(G11:G36)</f>
        <v>197036</v>
      </c>
      <c r="H10" s="242">
        <f t="shared" si="0"/>
        <v>15029</v>
      </c>
      <c r="I10" s="242">
        <f t="shared" si="0"/>
        <v>32953</v>
      </c>
      <c r="J10" s="242">
        <f t="shared" si="0"/>
        <v>2833</v>
      </c>
      <c r="K10" s="242">
        <f t="shared" si="0"/>
        <v>135197</v>
      </c>
      <c r="L10" s="242">
        <f t="shared" si="0"/>
        <v>32962</v>
      </c>
      <c r="M10" s="242">
        <f t="shared" si="0"/>
        <v>6539</v>
      </c>
      <c r="N10" s="244">
        <f t="shared" si="0"/>
        <v>55592</v>
      </c>
      <c r="O10" s="64"/>
      <c r="P10" s="173"/>
      <c r="Q10" s="294"/>
    </row>
    <row r="11" spans="2:17" ht="12.75">
      <c r="B11" s="27" t="s">
        <v>173</v>
      </c>
      <c r="C11" s="28"/>
      <c r="D11" s="29"/>
      <c r="E11" s="132">
        <f>SUM(G11:N11)</f>
        <v>3380</v>
      </c>
      <c r="F11" s="133"/>
      <c r="G11" s="660">
        <v>950</v>
      </c>
      <c r="H11" s="134">
        <v>64</v>
      </c>
      <c r="I11" s="33">
        <v>424</v>
      </c>
      <c r="J11" s="661">
        <v>1</v>
      </c>
      <c r="K11" s="661">
        <v>1444</v>
      </c>
      <c r="L11" s="661">
        <v>463</v>
      </c>
      <c r="M11" s="661">
        <v>7</v>
      </c>
      <c r="N11" s="34">
        <v>27</v>
      </c>
      <c r="O11" s="60"/>
      <c r="Q11" s="293"/>
    </row>
    <row r="12" spans="2:17" ht="12.75">
      <c r="B12" s="35" t="s">
        <v>18</v>
      </c>
      <c r="C12" s="36"/>
      <c r="D12" s="37"/>
      <c r="E12" s="139">
        <f aca="true" t="shared" si="1" ref="E12:E36">SUM(G12:N12)</f>
        <v>3324</v>
      </c>
      <c r="F12" s="133"/>
      <c r="G12" s="662">
        <v>1509</v>
      </c>
      <c r="H12" s="133">
        <v>235</v>
      </c>
      <c r="I12" s="135">
        <v>334</v>
      </c>
      <c r="J12" s="663">
        <v>117</v>
      </c>
      <c r="K12" s="663">
        <v>704</v>
      </c>
      <c r="L12" s="663">
        <v>182</v>
      </c>
      <c r="M12" s="663">
        <v>97</v>
      </c>
      <c r="N12" s="52">
        <v>146</v>
      </c>
      <c r="O12" s="60"/>
      <c r="Q12" s="293"/>
    </row>
    <row r="13" spans="2:17" ht="12.75">
      <c r="B13" s="41" t="s">
        <v>20</v>
      </c>
      <c r="C13" s="28"/>
      <c r="D13" s="29"/>
      <c r="E13" s="132">
        <f t="shared" si="1"/>
        <v>6399</v>
      </c>
      <c r="F13" s="133"/>
      <c r="G13" s="660">
        <v>1970</v>
      </c>
      <c r="H13" s="134">
        <v>307</v>
      </c>
      <c r="I13" s="33">
        <v>279</v>
      </c>
      <c r="J13" s="661">
        <v>21</v>
      </c>
      <c r="K13" s="661">
        <v>2225</v>
      </c>
      <c r="L13" s="661">
        <v>780</v>
      </c>
      <c r="M13" s="661">
        <v>83</v>
      </c>
      <c r="N13" s="34">
        <v>734</v>
      </c>
      <c r="O13" s="60"/>
      <c r="Q13" s="293"/>
    </row>
    <row r="14" spans="2:17" ht="12.75">
      <c r="B14" s="35" t="s">
        <v>21</v>
      </c>
      <c r="C14" s="36"/>
      <c r="D14" s="37"/>
      <c r="E14" s="139">
        <f t="shared" si="1"/>
        <v>16140</v>
      </c>
      <c r="F14" s="136"/>
      <c r="G14" s="664">
        <v>6978</v>
      </c>
      <c r="H14" s="665">
        <v>1014</v>
      </c>
      <c r="I14" s="666">
        <v>1410</v>
      </c>
      <c r="J14" s="663">
        <v>135</v>
      </c>
      <c r="K14" s="663">
        <v>4575</v>
      </c>
      <c r="L14" s="663">
        <v>645</v>
      </c>
      <c r="M14" s="663">
        <v>205</v>
      </c>
      <c r="N14" s="52">
        <v>1178</v>
      </c>
      <c r="O14" s="60"/>
      <c r="Q14" s="293"/>
    </row>
    <row r="15" spans="2:17" ht="12.75">
      <c r="B15" s="41" t="s">
        <v>22</v>
      </c>
      <c r="C15" s="43"/>
      <c r="D15" s="44"/>
      <c r="E15" s="132">
        <f t="shared" si="1"/>
        <v>14596</v>
      </c>
      <c r="F15" s="133"/>
      <c r="G15" s="660">
        <v>5141</v>
      </c>
      <c r="H15" s="134">
        <v>647</v>
      </c>
      <c r="I15" s="33">
        <v>1448</v>
      </c>
      <c r="J15" s="661">
        <v>4</v>
      </c>
      <c r="K15" s="661">
        <v>5149</v>
      </c>
      <c r="L15" s="661">
        <v>1105</v>
      </c>
      <c r="M15" s="661">
        <v>274</v>
      </c>
      <c r="N15" s="34">
        <v>828</v>
      </c>
      <c r="O15" s="60"/>
      <c r="Q15" s="293"/>
    </row>
    <row r="16" spans="2:17" ht="12.75">
      <c r="B16" s="35" t="s">
        <v>471</v>
      </c>
      <c r="C16" s="36"/>
      <c r="D16" s="44"/>
      <c r="E16" s="139">
        <f t="shared" si="1"/>
        <v>16259</v>
      </c>
      <c r="F16" s="133"/>
      <c r="G16" s="662">
        <v>8908</v>
      </c>
      <c r="H16" s="133">
        <v>1141</v>
      </c>
      <c r="I16" s="135">
        <v>1182</v>
      </c>
      <c r="J16" s="663">
        <v>0</v>
      </c>
      <c r="K16" s="663">
        <v>3886</v>
      </c>
      <c r="L16" s="663">
        <v>1066</v>
      </c>
      <c r="M16" s="663">
        <v>67</v>
      </c>
      <c r="N16" s="52">
        <v>9</v>
      </c>
      <c r="O16" s="60"/>
      <c r="Q16" s="293"/>
    </row>
    <row r="17" spans="2:17" ht="12.75">
      <c r="B17" s="41" t="s">
        <v>23</v>
      </c>
      <c r="C17" s="43"/>
      <c r="D17" s="44"/>
      <c r="E17" s="132">
        <f t="shared" si="1"/>
        <v>18374</v>
      </c>
      <c r="F17" s="133"/>
      <c r="G17" s="660">
        <v>7889</v>
      </c>
      <c r="H17" s="134">
        <v>749</v>
      </c>
      <c r="I17" s="33">
        <v>1638</v>
      </c>
      <c r="J17" s="661">
        <v>72</v>
      </c>
      <c r="K17" s="661">
        <v>5263</v>
      </c>
      <c r="L17" s="661">
        <v>1786</v>
      </c>
      <c r="M17" s="661">
        <v>780</v>
      </c>
      <c r="N17" s="34">
        <v>197</v>
      </c>
      <c r="O17" s="60"/>
      <c r="Q17" s="293"/>
    </row>
    <row r="18" spans="2:17" s="418" customFormat="1" ht="12.75">
      <c r="B18" s="35" t="s">
        <v>24</v>
      </c>
      <c r="C18" s="36"/>
      <c r="D18" s="417"/>
      <c r="E18" s="139">
        <f t="shared" si="1"/>
        <v>10400</v>
      </c>
      <c r="F18" s="419"/>
      <c r="G18" s="662">
        <v>4211</v>
      </c>
      <c r="H18" s="133">
        <v>304</v>
      </c>
      <c r="I18" s="135">
        <v>2249</v>
      </c>
      <c r="J18" s="667">
        <v>0</v>
      </c>
      <c r="K18" s="667">
        <v>2734</v>
      </c>
      <c r="L18" s="667">
        <v>691</v>
      </c>
      <c r="M18" s="667">
        <v>207</v>
      </c>
      <c r="N18" s="314">
        <v>4</v>
      </c>
      <c r="O18" s="420"/>
      <c r="Q18" s="293"/>
    </row>
    <row r="19" spans="2:17" ht="12.75">
      <c r="B19" s="41" t="s">
        <v>119</v>
      </c>
      <c r="C19" s="43"/>
      <c r="D19" s="29"/>
      <c r="E19" s="132">
        <f t="shared" si="1"/>
        <v>7262</v>
      </c>
      <c r="F19" s="133"/>
      <c r="G19" s="660">
        <v>2033</v>
      </c>
      <c r="H19" s="134">
        <v>407</v>
      </c>
      <c r="I19" s="33">
        <v>770</v>
      </c>
      <c r="J19" s="661">
        <v>129</v>
      </c>
      <c r="K19" s="661">
        <v>1721</v>
      </c>
      <c r="L19" s="661">
        <v>693</v>
      </c>
      <c r="M19" s="661">
        <v>231</v>
      </c>
      <c r="N19" s="34">
        <v>1278</v>
      </c>
      <c r="O19" s="60"/>
      <c r="Q19" s="293"/>
    </row>
    <row r="20" spans="2:17" ht="12.75">
      <c r="B20" s="35" t="s">
        <v>152</v>
      </c>
      <c r="C20" s="36"/>
      <c r="D20" s="44"/>
      <c r="E20" s="139">
        <f t="shared" si="1"/>
        <v>1674</v>
      </c>
      <c r="F20" s="133"/>
      <c r="G20" s="662">
        <v>503</v>
      </c>
      <c r="H20" s="133">
        <v>55</v>
      </c>
      <c r="I20" s="135">
        <v>268</v>
      </c>
      <c r="J20" s="663">
        <v>11</v>
      </c>
      <c r="K20" s="663">
        <v>610</v>
      </c>
      <c r="L20" s="663">
        <v>44</v>
      </c>
      <c r="M20" s="663">
        <v>25</v>
      </c>
      <c r="N20" s="52">
        <v>158</v>
      </c>
      <c r="O20" s="60"/>
      <c r="Q20" s="293"/>
    </row>
    <row r="21" spans="2:17" ht="12.75">
      <c r="B21" s="41" t="s">
        <v>27</v>
      </c>
      <c r="C21" s="43"/>
      <c r="D21" s="44"/>
      <c r="E21" s="132">
        <f t="shared" si="1"/>
        <v>16422</v>
      </c>
      <c r="F21" s="133"/>
      <c r="G21" s="660">
        <v>5826</v>
      </c>
      <c r="H21" s="134">
        <v>223</v>
      </c>
      <c r="I21" s="33">
        <v>1874</v>
      </c>
      <c r="J21" s="661">
        <v>77</v>
      </c>
      <c r="K21" s="661">
        <v>6635</v>
      </c>
      <c r="L21" s="661">
        <v>1492</v>
      </c>
      <c r="M21" s="661">
        <v>163</v>
      </c>
      <c r="N21" s="34">
        <v>132</v>
      </c>
      <c r="O21" s="60"/>
      <c r="Q21" s="293"/>
    </row>
    <row r="22" spans="2:17" ht="12.75">
      <c r="B22" s="35" t="s">
        <v>28</v>
      </c>
      <c r="C22" s="36"/>
      <c r="D22" s="44"/>
      <c r="E22" s="139">
        <f t="shared" si="1"/>
        <v>31635</v>
      </c>
      <c r="F22" s="133"/>
      <c r="G22" s="662">
        <v>15345</v>
      </c>
      <c r="H22" s="133">
        <v>1867</v>
      </c>
      <c r="I22" s="135">
        <v>1096</v>
      </c>
      <c r="J22" s="663">
        <v>64</v>
      </c>
      <c r="K22" s="663">
        <v>10695</v>
      </c>
      <c r="L22" s="663">
        <v>2046</v>
      </c>
      <c r="M22" s="663">
        <v>204</v>
      </c>
      <c r="N22" s="52">
        <v>318</v>
      </c>
      <c r="O22" s="60"/>
      <c r="Q22" s="293"/>
    </row>
    <row r="23" spans="2:17" ht="12.75">
      <c r="B23" s="41" t="s">
        <v>29</v>
      </c>
      <c r="C23" s="43"/>
      <c r="D23" s="29"/>
      <c r="E23" s="132">
        <f t="shared" si="1"/>
        <v>4016</v>
      </c>
      <c r="F23" s="133"/>
      <c r="G23" s="660">
        <v>1250</v>
      </c>
      <c r="H23" s="134">
        <v>420</v>
      </c>
      <c r="I23" s="33">
        <v>351</v>
      </c>
      <c r="J23" s="661">
        <v>65</v>
      </c>
      <c r="K23" s="661">
        <v>1146</v>
      </c>
      <c r="L23" s="661">
        <v>578</v>
      </c>
      <c r="M23" s="661">
        <v>96</v>
      </c>
      <c r="N23" s="34">
        <v>110</v>
      </c>
      <c r="O23" s="60"/>
      <c r="Q23" s="293"/>
    </row>
    <row r="24" spans="2:17" ht="12.75">
      <c r="B24" s="35" t="s">
        <v>30</v>
      </c>
      <c r="C24" s="36"/>
      <c r="D24" s="44"/>
      <c r="E24" s="139">
        <f t="shared" si="1"/>
        <v>4619</v>
      </c>
      <c r="F24" s="133"/>
      <c r="G24" s="662">
        <v>1846</v>
      </c>
      <c r="H24" s="133">
        <v>161</v>
      </c>
      <c r="I24" s="135">
        <v>374</v>
      </c>
      <c r="J24" s="663">
        <v>4</v>
      </c>
      <c r="K24" s="663">
        <v>1545</v>
      </c>
      <c r="L24" s="663">
        <v>217</v>
      </c>
      <c r="M24" s="663">
        <v>169</v>
      </c>
      <c r="N24" s="52">
        <v>303</v>
      </c>
      <c r="O24" s="60"/>
      <c r="Q24" s="293"/>
    </row>
    <row r="25" spans="2:17" ht="12.75">
      <c r="B25" s="41" t="s">
        <v>31</v>
      </c>
      <c r="C25" s="43"/>
      <c r="D25" s="29"/>
      <c r="E25" s="132">
        <f>SUM(G25:N25)</f>
        <v>66049</v>
      </c>
      <c r="F25" s="133"/>
      <c r="G25" s="660">
        <v>30051</v>
      </c>
      <c r="H25" s="134">
        <v>1678</v>
      </c>
      <c r="I25" s="33">
        <v>3707</v>
      </c>
      <c r="J25" s="661">
        <v>778</v>
      </c>
      <c r="K25" s="661">
        <v>20137</v>
      </c>
      <c r="L25" s="661">
        <v>3844</v>
      </c>
      <c r="M25" s="661">
        <v>1741</v>
      </c>
      <c r="N25" s="34">
        <v>4113</v>
      </c>
      <c r="O25" s="60"/>
      <c r="Q25" s="293"/>
    </row>
    <row r="26" spans="2:17" ht="12.75">
      <c r="B26" s="35" t="s">
        <v>32</v>
      </c>
      <c r="C26" s="36"/>
      <c r="D26" s="44"/>
      <c r="E26" s="139">
        <f t="shared" si="1"/>
        <v>6144</v>
      </c>
      <c r="F26" s="133"/>
      <c r="G26" s="662">
        <v>2630</v>
      </c>
      <c r="H26" s="133">
        <v>293</v>
      </c>
      <c r="I26" s="135">
        <v>428</v>
      </c>
      <c r="J26" s="663">
        <v>22</v>
      </c>
      <c r="K26" s="663">
        <v>2168</v>
      </c>
      <c r="L26" s="663">
        <v>301</v>
      </c>
      <c r="M26" s="663">
        <v>116</v>
      </c>
      <c r="N26" s="52">
        <v>186</v>
      </c>
      <c r="O26" s="60"/>
      <c r="Q26" s="293"/>
    </row>
    <row r="27" spans="2:17" ht="12.75">
      <c r="B27" s="41" t="s">
        <v>33</v>
      </c>
      <c r="C27" s="43"/>
      <c r="D27" s="29"/>
      <c r="E27" s="132">
        <f t="shared" si="1"/>
        <v>4920</v>
      </c>
      <c r="F27" s="133"/>
      <c r="G27" s="660">
        <v>1940</v>
      </c>
      <c r="H27" s="134">
        <v>208</v>
      </c>
      <c r="I27" s="33">
        <v>358</v>
      </c>
      <c r="J27" s="661">
        <v>3</v>
      </c>
      <c r="K27" s="661">
        <v>1839</v>
      </c>
      <c r="L27" s="661">
        <v>308</v>
      </c>
      <c r="M27" s="661">
        <v>31</v>
      </c>
      <c r="N27" s="34">
        <v>233</v>
      </c>
      <c r="O27" s="60"/>
      <c r="Q27" s="293"/>
    </row>
    <row r="28" spans="2:17" ht="12.75">
      <c r="B28" s="35" t="s">
        <v>34</v>
      </c>
      <c r="C28" s="36"/>
      <c r="D28" s="44"/>
      <c r="E28" s="139">
        <f t="shared" si="1"/>
        <v>4770</v>
      </c>
      <c r="F28" s="133"/>
      <c r="G28" s="662">
        <v>1795</v>
      </c>
      <c r="H28" s="133">
        <v>206</v>
      </c>
      <c r="I28" s="135">
        <v>317</v>
      </c>
      <c r="J28" s="663">
        <v>0</v>
      </c>
      <c r="K28" s="663">
        <v>2109</v>
      </c>
      <c r="L28" s="663">
        <v>197</v>
      </c>
      <c r="M28" s="663">
        <v>27</v>
      </c>
      <c r="N28" s="52">
        <v>119</v>
      </c>
      <c r="O28" s="60"/>
      <c r="Q28" s="293"/>
    </row>
    <row r="29" spans="2:17" ht="12.75">
      <c r="B29" s="41" t="s">
        <v>35</v>
      </c>
      <c r="C29" s="43"/>
      <c r="D29" s="29"/>
      <c r="E29" s="132">
        <f t="shared" si="1"/>
        <v>22147</v>
      </c>
      <c r="F29" s="133"/>
      <c r="G29" s="660">
        <v>2458</v>
      </c>
      <c r="H29" s="134">
        <v>301</v>
      </c>
      <c r="I29" s="33">
        <v>164</v>
      </c>
      <c r="J29" s="661">
        <v>0</v>
      </c>
      <c r="K29" s="661">
        <v>1288</v>
      </c>
      <c r="L29" s="661">
        <v>208</v>
      </c>
      <c r="M29" s="661">
        <v>41</v>
      </c>
      <c r="N29" s="34">
        <v>17687</v>
      </c>
      <c r="O29" s="60"/>
      <c r="P29" s="154"/>
      <c r="Q29" s="293"/>
    </row>
    <row r="30" spans="2:17" ht="12.75">
      <c r="B30" s="35" t="s">
        <v>36</v>
      </c>
      <c r="C30" s="36"/>
      <c r="D30" s="44"/>
      <c r="E30" s="139">
        <f t="shared" si="1"/>
        <v>30639</v>
      </c>
      <c r="F30" s="133"/>
      <c r="G30" s="662">
        <v>2388</v>
      </c>
      <c r="H30" s="133">
        <v>164</v>
      </c>
      <c r="I30" s="135">
        <v>325</v>
      </c>
      <c r="J30" s="663">
        <v>0</v>
      </c>
      <c r="K30" s="663">
        <v>865</v>
      </c>
      <c r="L30" s="663">
        <v>248</v>
      </c>
      <c r="M30" s="663">
        <v>126</v>
      </c>
      <c r="N30" s="52">
        <v>26523</v>
      </c>
      <c r="O30" s="60"/>
      <c r="Q30" s="293"/>
    </row>
    <row r="31" spans="2:17" ht="12.75">
      <c r="B31" s="41" t="s">
        <v>303</v>
      </c>
      <c r="C31" s="43"/>
      <c r="D31" s="29"/>
      <c r="E31" s="132">
        <f t="shared" si="1"/>
        <v>8956</v>
      </c>
      <c r="F31" s="133"/>
      <c r="G31" s="660">
        <v>3060</v>
      </c>
      <c r="H31" s="134">
        <v>128</v>
      </c>
      <c r="I31" s="134">
        <v>485</v>
      </c>
      <c r="J31" s="134">
        <v>108</v>
      </c>
      <c r="K31" s="134">
        <v>3798</v>
      </c>
      <c r="L31" s="134">
        <v>1013</v>
      </c>
      <c r="M31" s="134">
        <v>99</v>
      </c>
      <c r="N31" s="34">
        <v>265</v>
      </c>
      <c r="O31" s="60"/>
      <c r="Q31" s="293"/>
    </row>
    <row r="32" spans="2:17" ht="12.75">
      <c r="B32" s="35" t="s">
        <v>120</v>
      </c>
      <c r="C32" s="36"/>
      <c r="D32" s="44"/>
      <c r="E32" s="139">
        <f t="shared" si="1"/>
        <v>8189</v>
      </c>
      <c r="F32" s="133"/>
      <c r="G32" s="662">
        <v>2920</v>
      </c>
      <c r="H32" s="133">
        <v>103</v>
      </c>
      <c r="I32" s="135">
        <v>252</v>
      </c>
      <c r="J32" s="663">
        <v>10</v>
      </c>
      <c r="K32" s="663">
        <v>3841</v>
      </c>
      <c r="L32" s="663">
        <v>816</v>
      </c>
      <c r="M32" s="663">
        <v>66</v>
      </c>
      <c r="N32" s="52">
        <v>181</v>
      </c>
      <c r="O32" s="60"/>
      <c r="Q32" s="293"/>
    </row>
    <row r="33" spans="2:17" ht="12.75">
      <c r="B33" s="41" t="s">
        <v>38</v>
      </c>
      <c r="C33" s="43"/>
      <c r="D33" s="29"/>
      <c r="E33" s="132">
        <f t="shared" si="1"/>
        <v>3006</v>
      </c>
      <c r="F33" s="133"/>
      <c r="G33" s="660">
        <v>1246</v>
      </c>
      <c r="H33" s="134">
        <v>63</v>
      </c>
      <c r="I33" s="33">
        <v>86</v>
      </c>
      <c r="J33" s="661">
        <v>225</v>
      </c>
      <c r="K33" s="661">
        <v>1174</v>
      </c>
      <c r="L33" s="661">
        <v>149</v>
      </c>
      <c r="M33" s="661">
        <v>24</v>
      </c>
      <c r="N33" s="34">
        <v>39</v>
      </c>
      <c r="O33" s="60"/>
      <c r="Q33" s="293"/>
    </row>
    <row r="34" spans="2:17" ht="12.75">
      <c r="B34" s="35" t="s">
        <v>39</v>
      </c>
      <c r="C34" s="36"/>
      <c r="D34" s="44"/>
      <c r="E34" s="139">
        <f t="shared" si="1"/>
        <v>158628</v>
      </c>
      <c r="F34" s="133"/>
      <c r="G34" s="662">
        <v>79992</v>
      </c>
      <c r="H34" s="133">
        <v>3828</v>
      </c>
      <c r="I34" s="135">
        <v>12228</v>
      </c>
      <c r="J34" s="667">
        <v>960</v>
      </c>
      <c r="K34" s="667">
        <v>46104</v>
      </c>
      <c r="L34" s="667">
        <v>13332</v>
      </c>
      <c r="M34" s="667">
        <v>1500</v>
      </c>
      <c r="N34" s="314">
        <v>684</v>
      </c>
      <c r="O34" s="60"/>
      <c r="Q34" s="293"/>
    </row>
    <row r="35" spans="2:17" ht="12.75">
      <c r="B35" s="41" t="s">
        <v>304</v>
      </c>
      <c r="C35" s="43"/>
      <c r="D35" s="29"/>
      <c r="E35" s="132">
        <f t="shared" si="1"/>
        <v>4526</v>
      </c>
      <c r="F35" s="133"/>
      <c r="G35" s="660">
        <v>2347</v>
      </c>
      <c r="H35" s="134">
        <v>376</v>
      </c>
      <c r="I35" s="33">
        <v>513</v>
      </c>
      <c r="J35" s="661">
        <v>16</v>
      </c>
      <c r="K35" s="661">
        <v>955</v>
      </c>
      <c r="L35" s="661">
        <v>176</v>
      </c>
      <c r="M35" s="661">
        <v>76</v>
      </c>
      <c r="N35" s="34">
        <v>67</v>
      </c>
      <c r="O35" s="60"/>
      <c r="Q35" s="293"/>
    </row>
    <row r="36" spans="2:17" ht="12.75">
      <c r="B36" s="639" t="s">
        <v>41</v>
      </c>
      <c r="C36" s="640"/>
      <c r="D36" s="44"/>
      <c r="E36" s="671">
        <f t="shared" si="1"/>
        <v>5667</v>
      </c>
      <c r="F36" s="137"/>
      <c r="G36" s="669">
        <v>1850</v>
      </c>
      <c r="H36" s="669">
        <v>87</v>
      </c>
      <c r="I36" s="637">
        <v>393</v>
      </c>
      <c r="J36" s="637">
        <v>11</v>
      </c>
      <c r="K36" s="637">
        <v>2587</v>
      </c>
      <c r="L36" s="637">
        <v>582</v>
      </c>
      <c r="M36" s="637">
        <v>84</v>
      </c>
      <c r="N36" s="638">
        <v>73</v>
      </c>
      <c r="O36" s="60"/>
      <c r="Q36" s="293"/>
    </row>
    <row r="37" spans="2:4" ht="14.25">
      <c r="B37" s="231" t="s">
        <v>171</v>
      </c>
      <c r="C37" s="47"/>
      <c r="D37" s="48"/>
    </row>
    <row r="38" spans="2:3" ht="12.75">
      <c r="B38" s="348" t="s">
        <v>391</v>
      </c>
      <c r="C38" s="29"/>
    </row>
    <row r="39" spans="2:4" ht="12.75">
      <c r="B39" s="348"/>
      <c r="D39" s="29"/>
    </row>
    <row r="40" ht="12.75">
      <c r="D40" s="29"/>
    </row>
    <row r="41" ht="12.75">
      <c r="D41" s="29"/>
    </row>
    <row r="42" ht="12.75">
      <c r="D42" s="29"/>
    </row>
    <row r="43" spans="5:14" ht="12.75">
      <c r="E43" s="292"/>
      <c r="G43" s="292"/>
      <c r="H43" s="292"/>
      <c r="I43" s="292"/>
      <c r="J43" s="292"/>
      <c r="K43" s="292"/>
      <c r="L43" s="292"/>
      <c r="M43" s="292"/>
      <c r="N43" s="292"/>
    </row>
    <row r="46" ht="12.75">
      <c r="B46" s="50"/>
    </row>
    <row r="47" ht="12.75">
      <c r="B47" s="50"/>
    </row>
    <row r="48" ht="12.75">
      <c r="B48" s="50"/>
    </row>
    <row r="49" spans="2:5" ht="12.75" customHeight="1">
      <c r="B49" s="51"/>
      <c r="C49" s="51"/>
      <c r="D49" s="51"/>
      <c r="E49" s="51"/>
    </row>
  </sheetData>
  <mergeCells count="14">
    <mergeCell ref="H7:H8"/>
    <mergeCell ref="I7:I8"/>
    <mergeCell ref="J7:J8"/>
    <mergeCell ref="K7:K8"/>
    <mergeCell ref="B2:N2"/>
    <mergeCell ref="B4:N4"/>
    <mergeCell ref="B6:C8"/>
    <mergeCell ref="B10:C10"/>
    <mergeCell ref="L7:L8"/>
    <mergeCell ref="M7:M8"/>
    <mergeCell ref="N7:N8"/>
    <mergeCell ref="E6:E8"/>
    <mergeCell ref="G6:M6"/>
    <mergeCell ref="G7:G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colBreaks count="1" manualBreakCount="1">
    <brk id="16" max="65535" man="1"/>
  </colBreaks>
  <drawing r:id="rId1"/>
</worksheet>
</file>

<file path=xl/worksheets/sheet13.xml><?xml version="1.0" encoding="utf-8"?>
<worksheet xmlns="http://schemas.openxmlformats.org/spreadsheetml/2006/main" xmlns:r="http://schemas.openxmlformats.org/officeDocument/2006/relationships">
  <dimension ref="B2:Q46"/>
  <sheetViews>
    <sheetView showGridLines="0" showRowColHeaders="0" defaultGridColor="0" zoomScale="80" zoomScaleNormal="80" zoomScaleSheetLayoutView="100" colorId="8" workbookViewId="0" topLeftCell="A1">
      <selection activeCell="A1" sqref="A1"/>
    </sheetView>
  </sheetViews>
  <sheetFormatPr defaultColWidth="9.140625" defaultRowHeight="12.75"/>
  <cols>
    <col min="1" max="1" width="1.7109375" style="0" customWidth="1"/>
    <col min="2" max="2" width="14.7109375" style="0" customWidth="1"/>
    <col min="3" max="3" width="5.140625" style="0" customWidth="1"/>
    <col min="4" max="4" width="1.1484375" style="0" customWidth="1"/>
    <col min="6" max="6" width="0.85546875" style="0" customWidth="1"/>
    <col min="7" max="7" width="11.00390625" style="0" customWidth="1"/>
    <col min="8" max="9" width="10.57421875" style="0" customWidth="1"/>
    <col min="10" max="10" width="7.7109375" style="0" bestFit="1" customWidth="1"/>
    <col min="11" max="11" width="10.140625" style="0" bestFit="1" customWidth="1"/>
    <col min="12" max="12" width="7.7109375" style="0" bestFit="1" customWidth="1"/>
    <col min="13" max="13" width="6.28125" style="0" bestFit="1" customWidth="1"/>
    <col min="14" max="14" width="9.28125" style="0" bestFit="1" customWidth="1"/>
    <col min="15" max="15" width="0.85546875" style="0" hidden="1" customWidth="1"/>
    <col min="16" max="16" width="2.7109375" style="0" customWidth="1"/>
    <col min="17" max="17" width="15.00390625" style="0" customWidth="1"/>
  </cols>
  <sheetData>
    <row r="2" spans="2:15" ht="15" customHeight="1">
      <c r="B2" s="882" t="s">
        <v>392</v>
      </c>
      <c r="C2" s="882"/>
      <c r="D2" s="882"/>
      <c r="E2" s="882"/>
      <c r="F2" s="882"/>
      <c r="G2" s="882"/>
      <c r="H2" s="882"/>
      <c r="I2" s="882"/>
      <c r="J2" s="882"/>
      <c r="K2" s="882"/>
      <c r="L2" s="882"/>
      <c r="M2" s="882"/>
      <c r="N2" s="882"/>
      <c r="O2" s="1"/>
    </row>
    <row r="3" ht="12.75" customHeight="1">
      <c r="B3" s="279"/>
    </row>
    <row r="4" spans="2:17" ht="15.75" customHeight="1">
      <c r="B4" s="871" t="s">
        <v>68</v>
      </c>
      <c r="C4" s="871"/>
      <c r="D4" s="871"/>
      <c r="E4" s="871"/>
      <c r="F4" s="871"/>
      <c r="G4" s="871"/>
      <c r="H4" s="871"/>
      <c r="I4" s="871"/>
      <c r="J4" s="871"/>
      <c r="K4" s="871"/>
      <c r="L4" s="871"/>
      <c r="M4" s="871"/>
      <c r="N4" s="871"/>
      <c r="O4" s="2"/>
      <c r="P4" s="3"/>
      <c r="Q4" s="4"/>
    </row>
    <row r="5" spans="2:17" ht="12" customHeight="1">
      <c r="B5" s="3"/>
      <c r="C5" s="3"/>
      <c r="D5" s="5"/>
      <c r="E5" s="6"/>
      <c r="F5" s="5"/>
      <c r="G5" s="5"/>
      <c r="H5" s="5"/>
      <c r="I5" s="5"/>
      <c r="J5" s="3"/>
      <c r="K5" s="7"/>
      <c r="L5" s="3"/>
      <c r="M5" s="3"/>
      <c r="N5" s="3"/>
      <c r="O5" s="3"/>
      <c r="P5" s="3"/>
      <c r="Q5" s="9"/>
    </row>
    <row r="6" spans="2:15" ht="12.75" customHeight="1">
      <c r="B6" s="874" t="s">
        <v>44</v>
      </c>
      <c r="C6" s="875"/>
      <c r="D6" s="10"/>
      <c r="E6" s="843" t="s">
        <v>0</v>
      </c>
      <c r="F6" s="12"/>
      <c r="G6" s="846" t="s">
        <v>65</v>
      </c>
      <c r="H6" s="854"/>
      <c r="I6" s="854"/>
      <c r="J6" s="854"/>
      <c r="K6" s="854"/>
      <c r="L6" s="854"/>
      <c r="M6" s="854"/>
      <c r="N6" s="146"/>
      <c r="O6" s="13"/>
    </row>
    <row r="7" spans="2:16" ht="12" customHeight="1">
      <c r="B7" s="876"/>
      <c r="C7" s="877"/>
      <c r="D7" s="15"/>
      <c r="E7" s="852"/>
      <c r="F7" s="16"/>
      <c r="G7" s="856" t="s">
        <v>204</v>
      </c>
      <c r="H7" s="856" t="s">
        <v>137</v>
      </c>
      <c r="I7" s="856" t="s">
        <v>133</v>
      </c>
      <c r="J7" s="841" t="s">
        <v>135</v>
      </c>
      <c r="K7" s="856" t="s">
        <v>67</v>
      </c>
      <c r="L7" s="856" t="s">
        <v>136</v>
      </c>
      <c r="M7" s="856" t="s">
        <v>89</v>
      </c>
      <c r="N7" s="856" t="s">
        <v>373</v>
      </c>
      <c r="O7" s="16"/>
      <c r="P7" s="25"/>
    </row>
    <row r="8" spans="2:15" ht="12.75">
      <c r="B8" s="878"/>
      <c r="C8" s="879"/>
      <c r="D8" s="10"/>
      <c r="E8" s="853"/>
      <c r="F8" s="16"/>
      <c r="G8" s="861"/>
      <c r="H8" s="861"/>
      <c r="I8" s="861"/>
      <c r="J8" s="842"/>
      <c r="K8" s="861"/>
      <c r="L8" s="872"/>
      <c r="M8" s="857"/>
      <c r="N8" s="873"/>
      <c r="O8" s="16"/>
    </row>
    <row r="9" spans="2:15" ht="4.5" customHeight="1">
      <c r="B9" s="18"/>
      <c r="C9" s="3"/>
      <c r="D9" s="19"/>
      <c r="E9" s="20"/>
      <c r="F9" s="15"/>
      <c r="G9" s="15"/>
      <c r="H9" s="20"/>
      <c r="I9" s="22"/>
      <c r="J9" s="23"/>
      <c r="K9" s="24"/>
      <c r="L9" s="24"/>
      <c r="M9" s="24"/>
      <c r="N9" s="24"/>
      <c r="O9" s="25"/>
    </row>
    <row r="10" spans="2:17" s="154" customFormat="1" ht="12.75">
      <c r="B10" s="880" t="s">
        <v>110</v>
      </c>
      <c r="C10" s="881"/>
      <c r="D10" s="152"/>
      <c r="E10" s="241">
        <f>SUM(E11:E34)</f>
        <v>160001</v>
      </c>
      <c r="F10" s="242"/>
      <c r="G10" s="243">
        <f aca="true" t="shared" si="0" ref="G10:N10">SUM(G11:G34)</f>
        <v>70695</v>
      </c>
      <c r="H10" s="242">
        <f t="shared" si="0"/>
        <v>7684</v>
      </c>
      <c r="I10" s="242">
        <f t="shared" si="0"/>
        <v>8842</v>
      </c>
      <c r="J10" s="242">
        <f t="shared" si="0"/>
        <v>284</v>
      </c>
      <c r="K10" s="242">
        <f t="shared" si="0"/>
        <v>44852</v>
      </c>
      <c r="L10" s="242">
        <f t="shared" si="0"/>
        <v>9655</v>
      </c>
      <c r="M10" s="242">
        <f t="shared" si="0"/>
        <v>1782</v>
      </c>
      <c r="N10" s="244">
        <f t="shared" si="0"/>
        <v>16207</v>
      </c>
      <c r="O10" s="64"/>
      <c r="P10" s="173"/>
      <c r="Q10" s="294"/>
    </row>
    <row r="11" spans="2:17" ht="12.75">
      <c r="B11" s="27" t="s">
        <v>394</v>
      </c>
      <c r="C11" s="28"/>
      <c r="D11" s="29"/>
      <c r="E11" s="132">
        <f>SUM(G11:N11)</f>
        <v>4206</v>
      </c>
      <c r="F11" s="133"/>
      <c r="G11" s="660">
        <v>2177</v>
      </c>
      <c r="H11" s="134">
        <v>367</v>
      </c>
      <c r="I11" s="33">
        <v>490</v>
      </c>
      <c r="J11" s="661">
        <v>13</v>
      </c>
      <c r="K11" s="661">
        <v>873</v>
      </c>
      <c r="L11" s="661">
        <v>156</v>
      </c>
      <c r="M11" s="661">
        <v>74</v>
      </c>
      <c r="N11" s="34">
        <v>56</v>
      </c>
      <c r="O11" s="60"/>
      <c r="Q11" s="293"/>
    </row>
    <row r="12" spans="2:17" ht="12.75">
      <c r="B12" s="35" t="s">
        <v>395</v>
      </c>
      <c r="C12" s="36"/>
      <c r="D12" s="37"/>
      <c r="E12" s="139">
        <f aca="true" t="shared" si="1" ref="E12:E34">SUM(G12:N12)</f>
        <v>1602</v>
      </c>
      <c r="F12" s="133"/>
      <c r="G12" s="662">
        <v>607</v>
      </c>
      <c r="H12" s="133">
        <v>199</v>
      </c>
      <c r="I12" s="135">
        <v>67</v>
      </c>
      <c r="J12" s="663">
        <v>33</v>
      </c>
      <c r="K12" s="663">
        <v>351</v>
      </c>
      <c r="L12" s="663">
        <v>264</v>
      </c>
      <c r="M12" s="663">
        <v>26</v>
      </c>
      <c r="N12" s="52">
        <v>55</v>
      </c>
      <c r="O12" s="60"/>
      <c r="Q12" s="293"/>
    </row>
    <row r="13" spans="2:17" ht="12.75">
      <c r="B13" s="41" t="s">
        <v>396</v>
      </c>
      <c r="C13" s="28"/>
      <c r="D13" s="29"/>
      <c r="E13" s="132">
        <f t="shared" si="1"/>
        <v>17255</v>
      </c>
      <c r="F13" s="133"/>
      <c r="G13" s="660">
        <v>8951</v>
      </c>
      <c r="H13" s="134">
        <v>1585</v>
      </c>
      <c r="I13" s="33">
        <v>481</v>
      </c>
      <c r="J13" s="661">
        <v>17</v>
      </c>
      <c r="K13" s="661">
        <v>5276</v>
      </c>
      <c r="L13" s="661">
        <v>642</v>
      </c>
      <c r="M13" s="661">
        <v>84</v>
      </c>
      <c r="N13" s="34">
        <v>219</v>
      </c>
      <c r="O13" s="60"/>
      <c r="Q13" s="293"/>
    </row>
    <row r="14" spans="2:17" ht="12.75">
      <c r="B14" s="35" t="s">
        <v>397</v>
      </c>
      <c r="C14" s="36"/>
      <c r="D14" s="37"/>
      <c r="E14" s="139">
        <f t="shared" si="1"/>
        <v>3999</v>
      </c>
      <c r="F14" s="136"/>
      <c r="G14" s="664">
        <v>1444</v>
      </c>
      <c r="H14" s="665">
        <v>45</v>
      </c>
      <c r="I14" s="135">
        <v>85</v>
      </c>
      <c r="J14" s="663">
        <v>1</v>
      </c>
      <c r="K14" s="663">
        <v>1913</v>
      </c>
      <c r="L14" s="663">
        <v>422</v>
      </c>
      <c r="M14" s="663">
        <v>9</v>
      </c>
      <c r="N14" s="52">
        <v>80</v>
      </c>
      <c r="O14" s="60"/>
      <c r="Q14" s="293"/>
    </row>
    <row r="15" spans="2:17" ht="12.75">
      <c r="B15" s="41" t="s">
        <v>398</v>
      </c>
      <c r="C15" s="43"/>
      <c r="D15" s="44"/>
      <c r="E15" s="132">
        <f t="shared" si="1"/>
        <v>16259</v>
      </c>
      <c r="F15" s="133"/>
      <c r="G15" s="660">
        <v>8908</v>
      </c>
      <c r="H15" s="134">
        <v>1141</v>
      </c>
      <c r="I15" s="33">
        <v>1182</v>
      </c>
      <c r="J15" s="661">
        <v>0</v>
      </c>
      <c r="K15" s="661">
        <v>3886</v>
      </c>
      <c r="L15" s="661">
        <v>1066</v>
      </c>
      <c r="M15" s="661">
        <v>67</v>
      </c>
      <c r="N15" s="34">
        <v>9</v>
      </c>
      <c r="O15" s="60"/>
      <c r="Q15" s="293"/>
    </row>
    <row r="16" spans="2:17" ht="12.75">
      <c r="B16" s="35" t="s">
        <v>399</v>
      </c>
      <c r="C16" s="36"/>
      <c r="D16" s="44"/>
      <c r="E16" s="139">
        <f t="shared" si="1"/>
        <v>8272</v>
      </c>
      <c r="F16" s="133"/>
      <c r="G16" s="662">
        <v>3251</v>
      </c>
      <c r="H16" s="133">
        <v>124</v>
      </c>
      <c r="I16" s="135">
        <v>614</v>
      </c>
      <c r="J16" s="663">
        <v>23</v>
      </c>
      <c r="K16" s="663">
        <v>3553</v>
      </c>
      <c r="L16" s="663">
        <v>649</v>
      </c>
      <c r="M16" s="663">
        <v>13</v>
      </c>
      <c r="N16" s="52">
        <v>45</v>
      </c>
      <c r="O16" s="60"/>
      <c r="Q16" s="293"/>
    </row>
    <row r="17" spans="2:17" ht="12.75">
      <c r="B17" s="41" t="s">
        <v>400</v>
      </c>
      <c r="C17" s="43"/>
      <c r="D17" s="44"/>
      <c r="E17" s="132">
        <f t="shared" si="1"/>
        <v>270</v>
      </c>
      <c r="F17" s="133"/>
      <c r="G17" s="660">
        <v>139</v>
      </c>
      <c r="H17" s="134">
        <v>11</v>
      </c>
      <c r="I17" s="33">
        <v>3</v>
      </c>
      <c r="J17" s="661">
        <v>3</v>
      </c>
      <c r="K17" s="661">
        <v>90</v>
      </c>
      <c r="L17" s="661">
        <v>4</v>
      </c>
      <c r="M17" s="661">
        <v>0</v>
      </c>
      <c r="N17" s="34">
        <v>20</v>
      </c>
      <c r="O17" s="60"/>
      <c r="Q17" s="293"/>
    </row>
    <row r="18" spans="2:17" s="418" customFormat="1" ht="12.75">
      <c r="B18" s="35" t="s">
        <v>401</v>
      </c>
      <c r="C18" s="36"/>
      <c r="D18" s="417"/>
      <c r="E18" s="139">
        <f t="shared" si="1"/>
        <v>12137</v>
      </c>
      <c r="F18" s="419"/>
      <c r="G18" s="662">
        <v>6585</v>
      </c>
      <c r="H18" s="133">
        <v>572</v>
      </c>
      <c r="I18" s="135">
        <v>575</v>
      </c>
      <c r="J18" s="667">
        <v>2</v>
      </c>
      <c r="K18" s="667">
        <v>3258</v>
      </c>
      <c r="L18" s="667">
        <v>420</v>
      </c>
      <c r="M18" s="667">
        <v>361</v>
      </c>
      <c r="N18" s="314">
        <v>364</v>
      </c>
      <c r="O18" s="420"/>
      <c r="Q18" s="293"/>
    </row>
    <row r="19" spans="2:17" ht="12.75">
      <c r="B19" s="41" t="s">
        <v>403</v>
      </c>
      <c r="C19" s="43"/>
      <c r="D19" s="29"/>
      <c r="E19" s="132">
        <f t="shared" si="1"/>
        <v>10336</v>
      </c>
      <c r="F19" s="133"/>
      <c r="G19" s="660">
        <v>4035</v>
      </c>
      <c r="H19" s="134">
        <v>501</v>
      </c>
      <c r="I19" s="33">
        <v>754</v>
      </c>
      <c r="J19" s="661">
        <v>2</v>
      </c>
      <c r="K19" s="661">
        <v>3565</v>
      </c>
      <c r="L19" s="661">
        <v>850</v>
      </c>
      <c r="M19" s="661">
        <v>196</v>
      </c>
      <c r="N19" s="34">
        <v>433</v>
      </c>
      <c r="O19" s="60"/>
      <c r="Q19" s="293"/>
    </row>
    <row r="20" spans="2:17" ht="12.75">
      <c r="B20" s="35" t="s">
        <v>405</v>
      </c>
      <c r="C20" s="36"/>
      <c r="D20" s="44"/>
      <c r="E20" s="139">
        <f t="shared" si="1"/>
        <v>1434</v>
      </c>
      <c r="F20" s="133"/>
      <c r="G20" s="662">
        <v>616</v>
      </c>
      <c r="H20" s="133">
        <v>94</v>
      </c>
      <c r="I20" s="135">
        <v>29</v>
      </c>
      <c r="J20" s="663">
        <v>0</v>
      </c>
      <c r="K20" s="663">
        <v>441</v>
      </c>
      <c r="L20" s="663">
        <v>49</v>
      </c>
      <c r="M20" s="663">
        <v>106</v>
      </c>
      <c r="N20" s="52">
        <v>99</v>
      </c>
      <c r="O20" s="60"/>
      <c r="Q20" s="293"/>
    </row>
    <row r="21" spans="2:17" ht="12.75">
      <c r="B21" s="41" t="s">
        <v>407</v>
      </c>
      <c r="C21" s="43"/>
      <c r="D21" s="44"/>
      <c r="E21" s="132">
        <f t="shared" si="1"/>
        <v>1493</v>
      </c>
      <c r="F21" s="133"/>
      <c r="G21" s="660">
        <v>830</v>
      </c>
      <c r="H21" s="134">
        <v>122</v>
      </c>
      <c r="I21" s="33">
        <v>78</v>
      </c>
      <c r="J21" s="661">
        <v>0</v>
      </c>
      <c r="K21" s="661">
        <v>353</v>
      </c>
      <c r="L21" s="661">
        <v>88</v>
      </c>
      <c r="M21" s="661">
        <v>22</v>
      </c>
      <c r="N21" s="34">
        <v>0</v>
      </c>
      <c r="O21" s="60"/>
      <c r="Q21" s="293"/>
    </row>
    <row r="22" spans="2:17" ht="12.75">
      <c r="B22" s="35" t="s">
        <v>408</v>
      </c>
      <c r="C22" s="36"/>
      <c r="D22" s="44"/>
      <c r="E22" s="139">
        <f t="shared" si="1"/>
        <v>5269</v>
      </c>
      <c r="F22" s="133"/>
      <c r="G22" s="662">
        <v>1942</v>
      </c>
      <c r="H22" s="133">
        <v>307</v>
      </c>
      <c r="I22" s="135">
        <v>273</v>
      </c>
      <c r="J22" s="663">
        <v>20</v>
      </c>
      <c r="K22" s="663">
        <v>1890</v>
      </c>
      <c r="L22" s="663">
        <v>49</v>
      </c>
      <c r="M22" s="663">
        <v>80</v>
      </c>
      <c r="N22" s="52">
        <v>708</v>
      </c>
      <c r="O22" s="60"/>
      <c r="Q22" s="293"/>
    </row>
    <row r="23" spans="2:17" ht="12.75">
      <c r="B23" s="41" t="s">
        <v>409</v>
      </c>
      <c r="C23" s="43"/>
      <c r="D23" s="29"/>
      <c r="E23" s="132">
        <f t="shared" si="1"/>
        <v>2577</v>
      </c>
      <c r="F23" s="133"/>
      <c r="G23" s="660">
        <v>1172</v>
      </c>
      <c r="H23" s="134">
        <v>166</v>
      </c>
      <c r="I23" s="33">
        <v>163</v>
      </c>
      <c r="J23" s="661">
        <v>0</v>
      </c>
      <c r="K23" s="661">
        <v>940</v>
      </c>
      <c r="L23" s="661">
        <v>92</v>
      </c>
      <c r="M23" s="661">
        <v>14</v>
      </c>
      <c r="N23" s="34">
        <v>30</v>
      </c>
      <c r="O23" s="60"/>
      <c r="P23" s="49"/>
      <c r="Q23" s="293"/>
    </row>
    <row r="24" spans="2:17" ht="12.75">
      <c r="B24" s="35" t="s">
        <v>410</v>
      </c>
      <c r="C24" s="36"/>
      <c r="D24" s="44"/>
      <c r="E24" s="139">
        <f t="shared" si="1"/>
        <v>2093</v>
      </c>
      <c r="F24" s="133"/>
      <c r="G24" s="662">
        <v>702</v>
      </c>
      <c r="H24" s="133">
        <v>52</v>
      </c>
      <c r="I24" s="135">
        <v>107</v>
      </c>
      <c r="J24" s="663">
        <v>3</v>
      </c>
      <c r="K24" s="663">
        <v>945</v>
      </c>
      <c r="L24" s="663">
        <v>224</v>
      </c>
      <c r="M24" s="663">
        <v>46</v>
      </c>
      <c r="N24" s="52">
        <v>14</v>
      </c>
      <c r="O24" s="60"/>
      <c r="Q24" s="293"/>
    </row>
    <row r="25" spans="2:17" ht="12.75">
      <c r="B25" s="41" t="s">
        <v>411</v>
      </c>
      <c r="C25" s="43"/>
      <c r="D25" s="29"/>
      <c r="E25" s="132">
        <f t="shared" si="1"/>
        <v>4421</v>
      </c>
      <c r="F25" s="133"/>
      <c r="G25" s="660">
        <v>2445</v>
      </c>
      <c r="H25" s="134">
        <v>300</v>
      </c>
      <c r="I25" s="33">
        <v>144</v>
      </c>
      <c r="J25" s="661">
        <v>0</v>
      </c>
      <c r="K25" s="661">
        <v>1283</v>
      </c>
      <c r="L25" s="661">
        <v>208</v>
      </c>
      <c r="M25" s="661">
        <v>41</v>
      </c>
      <c r="N25" s="34">
        <v>0</v>
      </c>
      <c r="O25" s="60"/>
      <c r="Q25" s="293"/>
    </row>
    <row r="26" spans="2:17" ht="12.75">
      <c r="B26" s="35" t="s">
        <v>412</v>
      </c>
      <c r="C26" s="36"/>
      <c r="D26" s="44"/>
      <c r="E26" s="139">
        <f t="shared" si="1"/>
        <v>2858</v>
      </c>
      <c r="F26" s="133"/>
      <c r="G26" s="662">
        <v>1205</v>
      </c>
      <c r="H26" s="133">
        <v>37</v>
      </c>
      <c r="I26" s="135">
        <v>116</v>
      </c>
      <c r="J26" s="663">
        <v>16</v>
      </c>
      <c r="K26" s="663">
        <v>1025</v>
      </c>
      <c r="L26" s="663">
        <v>416</v>
      </c>
      <c r="M26" s="663">
        <v>21</v>
      </c>
      <c r="N26" s="52">
        <v>22</v>
      </c>
      <c r="O26" s="60"/>
      <c r="Q26" s="293"/>
    </row>
    <row r="27" spans="2:17" ht="12.75">
      <c r="B27" s="41" t="s">
        <v>413</v>
      </c>
      <c r="C27" s="43"/>
      <c r="D27" s="29"/>
      <c r="E27" s="132">
        <f t="shared" si="1"/>
        <v>3604</v>
      </c>
      <c r="F27" s="133"/>
      <c r="G27" s="660">
        <v>1655</v>
      </c>
      <c r="H27" s="134">
        <v>213</v>
      </c>
      <c r="I27" s="33">
        <v>143</v>
      </c>
      <c r="J27" s="661">
        <v>5</v>
      </c>
      <c r="K27" s="661">
        <v>1177</v>
      </c>
      <c r="L27" s="661">
        <v>211</v>
      </c>
      <c r="M27" s="661">
        <v>80</v>
      </c>
      <c r="N27" s="34">
        <v>120</v>
      </c>
      <c r="O27" s="60"/>
      <c r="Q27" s="293"/>
    </row>
    <row r="28" spans="2:17" ht="12.75">
      <c r="B28" s="35" t="s">
        <v>414</v>
      </c>
      <c r="C28" s="36"/>
      <c r="D28" s="44"/>
      <c r="E28" s="139">
        <f t="shared" si="1"/>
        <v>2306</v>
      </c>
      <c r="F28" s="133"/>
      <c r="G28" s="662">
        <v>699</v>
      </c>
      <c r="H28" s="133">
        <v>51</v>
      </c>
      <c r="I28" s="135">
        <v>256</v>
      </c>
      <c r="J28" s="663">
        <v>0</v>
      </c>
      <c r="K28" s="663">
        <v>954</v>
      </c>
      <c r="L28" s="663">
        <v>325</v>
      </c>
      <c r="M28" s="663">
        <v>4</v>
      </c>
      <c r="N28" s="52">
        <v>17</v>
      </c>
      <c r="O28" s="60"/>
      <c r="Q28" s="293"/>
    </row>
    <row r="29" spans="2:17" ht="12.75">
      <c r="B29" s="41" t="s">
        <v>415</v>
      </c>
      <c r="C29" s="43"/>
      <c r="D29" s="29"/>
      <c r="E29" s="132">
        <f t="shared" si="1"/>
        <v>13028</v>
      </c>
      <c r="F29" s="133"/>
      <c r="G29" s="660">
        <v>0</v>
      </c>
      <c r="H29" s="134">
        <v>0</v>
      </c>
      <c r="I29" s="33">
        <v>0</v>
      </c>
      <c r="J29" s="661">
        <v>0</v>
      </c>
      <c r="K29" s="661">
        <v>0</v>
      </c>
      <c r="L29" s="661">
        <v>0</v>
      </c>
      <c r="M29" s="661">
        <v>0</v>
      </c>
      <c r="N29" s="34">
        <v>13028</v>
      </c>
      <c r="O29" s="60"/>
      <c r="P29" s="154"/>
      <c r="Q29" s="293"/>
    </row>
    <row r="30" spans="2:17" ht="12.75">
      <c r="B30" s="35" t="s">
        <v>416</v>
      </c>
      <c r="C30" s="36"/>
      <c r="D30" s="44"/>
      <c r="E30" s="139">
        <f t="shared" si="1"/>
        <v>6710</v>
      </c>
      <c r="F30" s="133"/>
      <c r="G30" s="662">
        <v>3152</v>
      </c>
      <c r="H30" s="133">
        <v>637</v>
      </c>
      <c r="I30" s="135">
        <v>351</v>
      </c>
      <c r="J30" s="663">
        <v>6</v>
      </c>
      <c r="K30" s="663">
        <v>1710</v>
      </c>
      <c r="L30" s="663">
        <v>301</v>
      </c>
      <c r="M30" s="663">
        <v>11</v>
      </c>
      <c r="N30" s="52">
        <v>542</v>
      </c>
      <c r="O30" s="60"/>
      <c r="Q30" s="293"/>
    </row>
    <row r="31" spans="2:17" ht="12.75">
      <c r="B31" s="41" t="s">
        <v>417</v>
      </c>
      <c r="C31" s="43"/>
      <c r="D31" s="29"/>
      <c r="E31" s="132">
        <f t="shared" si="1"/>
        <v>2158</v>
      </c>
      <c r="F31" s="133"/>
      <c r="G31" s="660">
        <v>983</v>
      </c>
      <c r="H31" s="134">
        <v>123</v>
      </c>
      <c r="I31" s="134">
        <v>147</v>
      </c>
      <c r="J31" s="134">
        <v>0</v>
      </c>
      <c r="K31" s="134">
        <v>678</v>
      </c>
      <c r="L31" s="134">
        <v>222</v>
      </c>
      <c r="M31" s="134">
        <v>5</v>
      </c>
      <c r="N31" s="34">
        <v>0</v>
      </c>
      <c r="O31" s="60"/>
      <c r="Q31" s="293"/>
    </row>
    <row r="32" spans="2:17" ht="12.75">
      <c r="B32" s="35" t="s">
        <v>418</v>
      </c>
      <c r="C32" s="36"/>
      <c r="D32" s="44"/>
      <c r="E32" s="139">
        <f t="shared" si="1"/>
        <v>31908</v>
      </c>
      <c r="F32" s="133"/>
      <c r="G32" s="662">
        <v>16248</v>
      </c>
      <c r="H32" s="133">
        <v>720</v>
      </c>
      <c r="I32" s="135">
        <v>2628</v>
      </c>
      <c r="J32" s="663">
        <v>132</v>
      </c>
      <c r="K32" s="663">
        <v>8772</v>
      </c>
      <c r="L32" s="663">
        <v>2700</v>
      </c>
      <c r="M32" s="663">
        <v>468</v>
      </c>
      <c r="N32" s="52">
        <v>240</v>
      </c>
      <c r="O32" s="60"/>
      <c r="Q32" s="293"/>
    </row>
    <row r="33" spans="2:17" ht="12.75">
      <c r="B33" s="41" t="s">
        <v>419</v>
      </c>
      <c r="C33" s="43"/>
      <c r="D33" s="29"/>
      <c r="E33" s="132">
        <f t="shared" si="1"/>
        <v>2914</v>
      </c>
      <c r="F33" s="133"/>
      <c r="G33" s="660">
        <v>1374</v>
      </c>
      <c r="H33" s="134">
        <v>153</v>
      </c>
      <c r="I33" s="33">
        <v>90</v>
      </c>
      <c r="J33" s="661">
        <v>3</v>
      </c>
      <c r="K33" s="661">
        <v>1043</v>
      </c>
      <c r="L33" s="661">
        <v>158</v>
      </c>
      <c r="M33" s="661">
        <v>10</v>
      </c>
      <c r="N33" s="34">
        <v>83</v>
      </c>
      <c r="O33" s="60"/>
      <c r="Q33" s="293"/>
    </row>
    <row r="34" spans="2:17" ht="12.75">
      <c r="B34" s="639" t="s">
        <v>420</v>
      </c>
      <c r="C34" s="640"/>
      <c r="D34" s="44"/>
      <c r="E34" s="671">
        <f t="shared" si="1"/>
        <v>2892</v>
      </c>
      <c r="F34" s="137"/>
      <c r="G34" s="669">
        <v>1575</v>
      </c>
      <c r="H34" s="669">
        <v>164</v>
      </c>
      <c r="I34" s="637">
        <v>66</v>
      </c>
      <c r="J34" s="637">
        <v>5</v>
      </c>
      <c r="K34" s="637">
        <v>876</v>
      </c>
      <c r="L34" s="637">
        <v>139</v>
      </c>
      <c r="M34" s="637">
        <v>44</v>
      </c>
      <c r="N34" s="638">
        <v>23</v>
      </c>
      <c r="O34" s="60"/>
      <c r="Q34" s="293"/>
    </row>
    <row r="35" spans="2:4" ht="12.75">
      <c r="B35" s="349" t="s">
        <v>171</v>
      </c>
      <c r="C35" s="47"/>
      <c r="D35" s="48"/>
    </row>
    <row r="36" spans="2:3" ht="12.75">
      <c r="B36" s="348" t="s">
        <v>391</v>
      </c>
      <c r="C36" s="29"/>
    </row>
    <row r="37" spans="2:4" ht="12.75">
      <c r="B37" t="s">
        <v>467</v>
      </c>
      <c r="D37" s="29"/>
    </row>
    <row r="38" ht="12.75">
      <c r="D38" s="29"/>
    </row>
    <row r="39" ht="12.75">
      <c r="D39" s="29"/>
    </row>
    <row r="40" spans="5:14" ht="12.75">
      <c r="E40" s="292"/>
      <c r="G40" s="292"/>
      <c r="H40" s="292"/>
      <c r="I40" s="292"/>
      <c r="J40" s="292"/>
      <c r="K40" s="292"/>
      <c r="L40" s="292"/>
      <c r="M40" s="292"/>
      <c r="N40" s="292"/>
    </row>
    <row r="43" ht="12.75">
      <c r="B43" s="50"/>
    </row>
    <row r="44" ht="12.75">
      <c r="B44" s="50"/>
    </row>
    <row r="45" ht="12.75">
      <c r="B45" s="50"/>
    </row>
    <row r="46" spans="2:5" ht="12.75" customHeight="1">
      <c r="B46" s="51"/>
      <c r="C46" s="51"/>
      <c r="D46" s="51"/>
      <c r="E46" s="51"/>
    </row>
  </sheetData>
  <mergeCells count="14">
    <mergeCell ref="H7:H8"/>
    <mergeCell ref="I7:I8"/>
    <mergeCell ref="J7:J8"/>
    <mergeCell ref="K7:K8"/>
    <mergeCell ref="B6:C8"/>
    <mergeCell ref="B10:C10"/>
    <mergeCell ref="B4:N4"/>
    <mergeCell ref="B2:N2"/>
    <mergeCell ref="L7:L8"/>
    <mergeCell ref="M7:M8"/>
    <mergeCell ref="N7:N8"/>
    <mergeCell ref="E6:E8"/>
    <mergeCell ref="G6:M6"/>
    <mergeCell ref="G7:G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colBreaks count="1" manualBreakCount="1">
    <brk id="16" max="65535" man="1"/>
  </colBreaks>
  <drawing r:id="rId1"/>
</worksheet>
</file>

<file path=xl/worksheets/sheet14.xml><?xml version="1.0" encoding="utf-8"?>
<worksheet xmlns="http://schemas.openxmlformats.org/spreadsheetml/2006/main" xmlns:r="http://schemas.openxmlformats.org/officeDocument/2006/relationships">
  <dimension ref="B1:O39"/>
  <sheetViews>
    <sheetView showGridLines="0" showRowColHeaders="0" defaultGridColor="0" zoomScale="75" zoomScaleNormal="75" colorId="8" workbookViewId="0" topLeftCell="A1">
      <selection activeCell="A1" sqref="A1"/>
    </sheetView>
  </sheetViews>
  <sheetFormatPr defaultColWidth="9.140625" defaultRowHeight="12.75"/>
  <cols>
    <col min="1" max="1" width="1.57421875" style="0" customWidth="1"/>
    <col min="2" max="2" width="18.140625" style="0" customWidth="1"/>
    <col min="3" max="3" width="1.28515625" style="0" customWidth="1"/>
    <col min="4" max="4" width="10.8515625" style="0" customWidth="1"/>
    <col min="5" max="5" width="0.9921875" style="0" customWidth="1"/>
    <col min="6" max="6" width="12.57421875" style="0" customWidth="1"/>
    <col min="7" max="7" width="11.7109375" style="0" customWidth="1"/>
    <col min="8" max="9" width="11.421875" style="0" customWidth="1"/>
    <col min="10" max="10" width="11.28125" style="0" customWidth="1"/>
    <col min="11" max="11" width="10.7109375" style="0" customWidth="1"/>
    <col min="12" max="12" width="10.57421875" style="0" customWidth="1"/>
    <col min="13" max="13" width="10.28125" style="0" customWidth="1"/>
    <col min="14" max="14" width="11.00390625" style="0" customWidth="1"/>
    <col min="15" max="15" width="9.140625" style="60" customWidth="1"/>
  </cols>
  <sheetData>
    <row r="1" ht="9" customHeight="1">
      <c r="C1" s="154"/>
    </row>
    <row r="2" spans="2:14" ht="12.75">
      <c r="B2" s="883" t="s">
        <v>392</v>
      </c>
      <c r="C2" s="883"/>
      <c r="D2" s="883"/>
      <c r="E2" s="883"/>
      <c r="F2" s="883"/>
      <c r="G2" s="883"/>
      <c r="H2" s="883"/>
      <c r="I2" s="883"/>
      <c r="J2" s="883"/>
      <c r="K2" s="883"/>
      <c r="L2" s="883"/>
      <c r="M2" s="883"/>
      <c r="N2" s="883"/>
    </row>
    <row r="3" spans="2:14" ht="6" customHeight="1">
      <c r="B3" s="183"/>
      <c r="C3" s="301"/>
      <c r="D3" s="301"/>
      <c r="E3" s="301"/>
      <c r="F3" s="301"/>
      <c r="G3" s="301"/>
      <c r="H3" s="301"/>
      <c r="I3" s="301"/>
      <c r="J3" s="301"/>
      <c r="K3" s="301"/>
      <c r="L3" s="301"/>
      <c r="M3" s="301"/>
      <c r="N3" s="301"/>
    </row>
    <row r="4" spans="2:14" ht="19.5" customHeight="1">
      <c r="B4" s="884" t="s">
        <v>271</v>
      </c>
      <c r="C4" s="884"/>
      <c r="D4" s="884"/>
      <c r="E4" s="884"/>
      <c r="F4" s="884"/>
      <c r="G4" s="884"/>
      <c r="H4" s="884"/>
      <c r="I4" s="884"/>
      <c r="J4" s="884"/>
      <c r="K4" s="884"/>
      <c r="L4" s="884"/>
      <c r="M4" s="884"/>
      <c r="N4" s="884"/>
    </row>
    <row r="5" spans="2:14" ht="12.75">
      <c r="B5" s="460"/>
      <c r="C5" s="461"/>
      <c r="D5" s="460"/>
      <c r="E5" s="460"/>
      <c r="F5" s="460"/>
      <c r="G5" s="460"/>
      <c r="H5" s="460"/>
      <c r="I5" s="460"/>
      <c r="J5" s="460"/>
      <c r="K5" s="460"/>
      <c r="L5" s="460"/>
      <c r="M5" s="460"/>
      <c r="N5" s="460"/>
    </row>
    <row r="6" spans="2:14" ht="12.75">
      <c r="B6" s="885" t="s">
        <v>210</v>
      </c>
      <c r="C6" s="457"/>
      <c r="D6" s="887" t="s">
        <v>0</v>
      </c>
      <c r="E6" s="460"/>
      <c r="F6" s="888" t="s">
        <v>59</v>
      </c>
      <c r="G6" s="888"/>
      <c r="H6" s="888"/>
      <c r="I6" s="888"/>
      <c r="J6" s="888"/>
      <c r="K6" s="888"/>
      <c r="L6" s="888"/>
      <c r="M6" s="888"/>
      <c r="N6" s="888"/>
    </row>
    <row r="7" spans="2:15" ht="42.75" customHeight="1">
      <c r="B7" s="886"/>
      <c r="C7" s="458"/>
      <c r="D7" s="887"/>
      <c r="E7" s="460"/>
      <c r="F7" s="459" t="s">
        <v>224</v>
      </c>
      <c r="G7" s="459" t="s">
        <v>225</v>
      </c>
      <c r="H7" s="459" t="s">
        <v>226</v>
      </c>
      <c r="I7" s="459" t="s">
        <v>227</v>
      </c>
      <c r="J7" s="459" t="s">
        <v>228</v>
      </c>
      <c r="K7" s="459" t="s">
        <v>229</v>
      </c>
      <c r="L7" s="459" t="s">
        <v>230</v>
      </c>
      <c r="M7" s="459" t="s">
        <v>231</v>
      </c>
      <c r="N7" s="459" t="s">
        <v>232</v>
      </c>
      <c r="O7" s="606"/>
    </row>
    <row r="8" spans="2:14" ht="12.75">
      <c r="B8" s="460"/>
      <c r="C8" s="461"/>
      <c r="D8" s="460"/>
      <c r="E8" s="460"/>
      <c r="F8" s="460"/>
      <c r="G8" s="460"/>
      <c r="H8" s="460"/>
      <c r="I8" s="460"/>
      <c r="J8" s="460"/>
      <c r="K8" s="460"/>
      <c r="L8" s="460"/>
      <c r="M8" s="460"/>
      <c r="N8" s="460"/>
    </row>
    <row r="9" spans="2:14" ht="10.5" customHeight="1">
      <c r="B9" s="463" t="s">
        <v>270</v>
      </c>
      <c r="C9" s="464"/>
      <c r="D9" s="465">
        <f>SUM(D10:D37)</f>
        <v>40111540</v>
      </c>
      <c r="E9" s="466"/>
      <c r="F9" s="467">
        <f>SUM(F10:F37)</f>
        <v>842200</v>
      </c>
      <c r="G9" s="467">
        <f aca="true" t="shared" si="0" ref="G9:N9">SUM(G10:G37)</f>
        <v>8414234</v>
      </c>
      <c r="H9" s="467">
        <f t="shared" si="0"/>
        <v>1514150</v>
      </c>
      <c r="I9" s="467">
        <f t="shared" si="0"/>
        <v>1864654</v>
      </c>
      <c r="J9" s="467">
        <f t="shared" si="0"/>
        <v>513732</v>
      </c>
      <c r="K9" s="467">
        <f t="shared" si="0"/>
        <v>21091110</v>
      </c>
      <c r="L9" s="467">
        <f t="shared" si="0"/>
        <v>2053833</v>
      </c>
      <c r="M9" s="467">
        <f t="shared" si="0"/>
        <v>3287596</v>
      </c>
      <c r="N9" s="467">
        <f t="shared" si="0"/>
        <v>530031</v>
      </c>
    </row>
    <row r="10" spans="2:14" ht="12.75">
      <c r="B10" s="409" t="s">
        <v>249</v>
      </c>
      <c r="C10" s="397"/>
      <c r="D10" s="398">
        <f aca="true" t="shared" si="1" ref="D10:D36">SUM(F10:N10)</f>
        <v>89312</v>
      </c>
      <c r="E10" s="405"/>
      <c r="F10" s="398">
        <v>7005</v>
      </c>
      <c r="G10" s="398">
        <v>36982</v>
      </c>
      <c r="H10" s="398">
        <v>7089</v>
      </c>
      <c r="I10" s="398">
        <v>7723</v>
      </c>
      <c r="J10" s="398">
        <v>1132</v>
      </c>
      <c r="K10" s="398">
        <v>23664</v>
      </c>
      <c r="L10" s="398">
        <v>2473</v>
      </c>
      <c r="M10" s="398">
        <v>2801</v>
      </c>
      <c r="N10" s="398">
        <v>443</v>
      </c>
    </row>
    <row r="11" spans="2:14" ht="12.75">
      <c r="B11" s="410" t="s">
        <v>248</v>
      </c>
      <c r="C11" s="397"/>
      <c r="D11" s="399">
        <f t="shared" si="1"/>
        <v>258895</v>
      </c>
      <c r="E11" s="405"/>
      <c r="F11" s="399">
        <v>11757</v>
      </c>
      <c r="G11" s="399">
        <v>43741</v>
      </c>
      <c r="H11" s="399">
        <v>5388</v>
      </c>
      <c r="I11" s="399">
        <v>13847</v>
      </c>
      <c r="J11" s="399">
        <v>2804</v>
      </c>
      <c r="K11" s="399">
        <v>139143</v>
      </c>
      <c r="L11" s="399">
        <v>10192</v>
      </c>
      <c r="M11" s="399">
        <v>25350</v>
      </c>
      <c r="N11" s="399">
        <v>6673</v>
      </c>
    </row>
    <row r="12" spans="2:14" ht="12.75">
      <c r="B12" s="409" t="s">
        <v>247</v>
      </c>
      <c r="C12" s="397"/>
      <c r="D12" s="398">
        <f t="shared" si="1"/>
        <v>285950</v>
      </c>
      <c r="E12" s="405"/>
      <c r="F12" s="398">
        <v>14267</v>
      </c>
      <c r="G12" s="398">
        <v>42960</v>
      </c>
      <c r="H12" s="398">
        <v>5965</v>
      </c>
      <c r="I12" s="398">
        <v>10918</v>
      </c>
      <c r="J12" s="398">
        <v>1825</v>
      </c>
      <c r="K12" s="398">
        <v>171575</v>
      </c>
      <c r="L12" s="398">
        <v>14090</v>
      </c>
      <c r="M12" s="398">
        <v>21727</v>
      </c>
      <c r="N12" s="398">
        <v>2623</v>
      </c>
    </row>
    <row r="13" spans="2:14" ht="12.75">
      <c r="B13" s="410" t="s">
        <v>246</v>
      </c>
      <c r="C13" s="397"/>
      <c r="D13" s="399">
        <f t="shared" si="1"/>
        <v>73049</v>
      </c>
      <c r="E13" s="405"/>
      <c r="F13" s="399">
        <v>2523</v>
      </c>
      <c r="G13" s="399">
        <v>23343</v>
      </c>
      <c r="H13" s="399">
        <v>2484</v>
      </c>
      <c r="I13" s="399">
        <v>6998</v>
      </c>
      <c r="J13" s="399">
        <v>1327</v>
      </c>
      <c r="K13" s="399">
        <v>28008</v>
      </c>
      <c r="L13" s="399">
        <v>2784</v>
      </c>
      <c r="M13" s="399">
        <v>4929</v>
      </c>
      <c r="N13" s="399">
        <v>653</v>
      </c>
    </row>
    <row r="14" spans="2:14" ht="12.75">
      <c r="B14" s="409" t="s">
        <v>245</v>
      </c>
      <c r="C14" s="397"/>
      <c r="D14" s="398">
        <f t="shared" si="1"/>
        <v>1318669</v>
      </c>
      <c r="E14" s="405"/>
      <c r="F14" s="398">
        <v>34592</v>
      </c>
      <c r="G14" s="398">
        <v>245905</v>
      </c>
      <c r="H14" s="398">
        <v>20521</v>
      </c>
      <c r="I14" s="398">
        <v>49882</v>
      </c>
      <c r="J14" s="398">
        <v>8385</v>
      </c>
      <c r="K14" s="398">
        <v>737854</v>
      </c>
      <c r="L14" s="398">
        <v>52717</v>
      </c>
      <c r="M14" s="398">
        <v>149823</v>
      </c>
      <c r="N14" s="398">
        <v>18990</v>
      </c>
    </row>
    <row r="15" spans="2:14" ht="12.75">
      <c r="B15" s="410" t="s">
        <v>244</v>
      </c>
      <c r="C15" s="397"/>
      <c r="D15" s="399">
        <f t="shared" si="1"/>
        <v>803288</v>
      </c>
      <c r="E15" s="405"/>
      <c r="F15" s="399">
        <v>66411</v>
      </c>
      <c r="G15" s="399">
        <v>174829</v>
      </c>
      <c r="H15" s="399">
        <v>16855</v>
      </c>
      <c r="I15" s="399">
        <v>41809</v>
      </c>
      <c r="J15" s="399">
        <v>5028</v>
      </c>
      <c r="K15" s="399">
        <v>433396</v>
      </c>
      <c r="L15" s="399">
        <v>19905</v>
      </c>
      <c r="M15" s="399">
        <v>39784</v>
      </c>
      <c r="N15" s="399">
        <v>5271</v>
      </c>
    </row>
    <row r="16" spans="2:14" ht="12.75">
      <c r="B16" s="409" t="s">
        <v>243</v>
      </c>
      <c r="C16" s="397"/>
      <c r="D16" s="398">
        <f t="shared" si="1"/>
        <v>962012</v>
      </c>
      <c r="E16" s="405"/>
      <c r="F16" s="398">
        <v>5571</v>
      </c>
      <c r="G16" s="398">
        <v>104848</v>
      </c>
      <c r="H16" s="398">
        <v>6094</v>
      </c>
      <c r="I16" s="398">
        <v>41867</v>
      </c>
      <c r="J16" s="398">
        <v>4943</v>
      </c>
      <c r="K16" s="398">
        <v>687743</v>
      </c>
      <c r="L16" s="398">
        <v>12334</v>
      </c>
      <c r="M16" s="398">
        <v>91213</v>
      </c>
      <c r="N16" s="398">
        <v>7399</v>
      </c>
    </row>
    <row r="17" spans="2:14" ht="12.75">
      <c r="B17" s="410" t="s">
        <v>250</v>
      </c>
      <c r="C17" s="397"/>
      <c r="D17" s="399">
        <f t="shared" si="1"/>
        <v>772363</v>
      </c>
      <c r="E17" s="405"/>
      <c r="F17" s="399">
        <v>15328</v>
      </c>
      <c r="G17" s="399">
        <v>213134</v>
      </c>
      <c r="H17" s="399">
        <v>19588</v>
      </c>
      <c r="I17" s="399">
        <v>51094</v>
      </c>
      <c r="J17" s="399">
        <v>14370</v>
      </c>
      <c r="K17" s="399">
        <v>353294</v>
      </c>
      <c r="L17" s="399">
        <v>25302</v>
      </c>
      <c r="M17" s="399">
        <v>65976</v>
      </c>
      <c r="N17" s="399">
        <v>14277</v>
      </c>
    </row>
    <row r="18" spans="2:14" ht="12.75">
      <c r="B18" s="409" t="s">
        <v>251</v>
      </c>
      <c r="C18" s="397"/>
      <c r="D18" s="398">
        <f t="shared" si="1"/>
        <v>1282272</v>
      </c>
      <c r="E18" s="405"/>
      <c r="F18" s="398">
        <v>71621</v>
      </c>
      <c r="G18" s="398">
        <v>376980</v>
      </c>
      <c r="H18" s="398">
        <v>40470</v>
      </c>
      <c r="I18" s="398">
        <v>82090</v>
      </c>
      <c r="J18" s="398">
        <v>20207</v>
      </c>
      <c r="K18" s="398">
        <v>536711</v>
      </c>
      <c r="L18" s="398">
        <v>52189</v>
      </c>
      <c r="M18" s="398">
        <v>82816</v>
      </c>
      <c r="N18" s="398">
        <v>19188</v>
      </c>
    </row>
    <row r="19" spans="2:14" ht="12.75">
      <c r="B19" s="410" t="s">
        <v>252</v>
      </c>
      <c r="C19" s="397"/>
      <c r="D19" s="399">
        <f t="shared" si="1"/>
        <v>305787</v>
      </c>
      <c r="E19" s="405"/>
      <c r="F19" s="399">
        <v>18533</v>
      </c>
      <c r="G19" s="399">
        <v>55412</v>
      </c>
      <c r="H19" s="399">
        <v>9857</v>
      </c>
      <c r="I19" s="399">
        <v>14761</v>
      </c>
      <c r="J19" s="399">
        <v>1430</v>
      </c>
      <c r="K19" s="399">
        <v>147712</v>
      </c>
      <c r="L19" s="399">
        <v>21227</v>
      </c>
      <c r="M19" s="399">
        <v>34304</v>
      </c>
      <c r="N19" s="399">
        <v>2551</v>
      </c>
    </row>
    <row r="20" spans="2:14" ht="12.75">
      <c r="B20" s="409" t="s">
        <v>253</v>
      </c>
      <c r="C20" s="397"/>
      <c r="D20" s="398">
        <f t="shared" si="1"/>
        <v>3606904</v>
      </c>
      <c r="E20" s="405"/>
      <c r="F20" s="398">
        <v>145172</v>
      </c>
      <c r="G20" s="398">
        <v>543827</v>
      </c>
      <c r="H20" s="398">
        <v>59174</v>
      </c>
      <c r="I20" s="398">
        <v>157702</v>
      </c>
      <c r="J20" s="398">
        <v>25015</v>
      </c>
      <c r="K20" s="398">
        <v>2178371</v>
      </c>
      <c r="L20" s="398">
        <v>116947</v>
      </c>
      <c r="M20" s="398">
        <v>335562</v>
      </c>
      <c r="N20" s="398">
        <v>45134</v>
      </c>
    </row>
    <row r="21" spans="2:14" ht="12.75">
      <c r="B21" s="410" t="s">
        <v>254</v>
      </c>
      <c r="C21" s="397"/>
      <c r="D21" s="399">
        <f t="shared" si="1"/>
        <v>599713</v>
      </c>
      <c r="E21" s="405"/>
      <c r="F21" s="399">
        <v>13761</v>
      </c>
      <c r="G21" s="399">
        <v>215085</v>
      </c>
      <c r="H21" s="399">
        <v>37179</v>
      </c>
      <c r="I21" s="399">
        <v>31768</v>
      </c>
      <c r="J21" s="399">
        <v>15713</v>
      </c>
      <c r="K21" s="399">
        <v>207761</v>
      </c>
      <c r="L21" s="399">
        <v>47091</v>
      </c>
      <c r="M21" s="399">
        <v>21394</v>
      </c>
      <c r="N21" s="399">
        <v>9961</v>
      </c>
    </row>
    <row r="22" spans="2:14" ht="12.75">
      <c r="B22" s="409" t="s">
        <v>255</v>
      </c>
      <c r="C22" s="397"/>
      <c r="D22" s="398">
        <f t="shared" si="1"/>
        <v>624093</v>
      </c>
      <c r="E22" s="405"/>
      <c r="F22" s="398">
        <v>12569</v>
      </c>
      <c r="G22" s="398">
        <v>238550</v>
      </c>
      <c r="H22" s="398">
        <v>53450</v>
      </c>
      <c r="I22" s="398">
        <v>41636</v>
      </c>
      <c r="J22" s="398">
        <v>24752</v>
      </c>
      <c r="K22" s="398">
        <v>172661</v>
      </c>
      <c r="L22" s="398">
        <v>40586</v>
      </c>
      <c r="M22" s="398">
        <v>24332</v>
      </c>
      <c r="N22" s="398">
        <v>15557</v>
      </c>
    </row>
    <row r="23" spans="2:14" ht="12.75">
      <c r="B23" s="410" t="s">
        <v>256</v>
      </c>
      <c r="C23" s="397"/>
      <c r="D23" s="399">
        <f t="shared" si="1"/>
        <v>539989</v>
      </c>
      <c r="E23" s="405"/>
      <c r="F23" s="399">
        <v>23351</v>
      </c>
      <c r="G23" s="399">
        <v>135359</v>
      </c>
      <c r="H23" s="399">
        <v>18671</v>
      </c>
      <c r="I23" s="399">
        <v>33884</v>
      </c>
      <c r="J23" s="399">
        <v>6273</v>
      </c>
      <c r="K23" s="399">
        <v>246908</v>
      </c>
      <c r="L23" s="399">
        <v>24082</v>
      </c>
      <c r="M23" s="399">
        <v>44899</v>
      </c>
      <c r="N23" s="399">
        <v>6562</v>
      </c>
    </row>
    <row r="24" spans="2:14" ht="12.75">
      <c r="B24" s="409" t="s">
        <v>257</v>
      </c>
      <c r="C24" s="397"/>
      <c r="D24" s="398">
        <f t="shared" si="1"/>
        <v>412618</v>
      </c>
      <c r="E24" s="405"/>
      <c r="F24" s="398">
        <v>15441</v>
      </c>
      <c r="G24" s="398">
        <v>96182</v>
      </c>
      <c r="H24" s="398">
        <v>12856</v>
      </c>
      <c r="I24" s="398">
        <v>21589</v>
      </c>
      <c r="J24" s="398">
        <v>3650</v>
      </c>
      <c r="K24" s="398">
        <v>205668</v>
      </c>
      <c r="L24" s="398">
        <v>18023</v>
      </c>
      <c r="M24" s="398">
        <v>34667</v>
      </c>
      <c r="N24" s="398">
        <v>4542</v>
      </c>
    </row>
    <row r="25" spans="2:14" ht="12.75">
      <c r="B25" s="410" t="s">
        <v>258</v>
      </c>
      <c r="C25" s="397"/>
      <c r="D25" s="399">
        <f t="shared" si="1"/>
        <v>1066574</v>
      </c>
      <c r="E25" s="405"/>
      <c r="F25" s="399">
        <v>16512</v>
      </c>
      <c r="G25" s="399">
        <v>303821</v>
      </c>
      <c r="H25" s="399">
        <v>20955</v>
      </c>
      <c r="I25" s="399">
        <v>73691</v>
      </c>
      <c r="J25" s="399">
        <v>11477</v>
      </c>
      <c r="K25" s="399">
        <v>524915</v>
      </c>
      <c r="L25" s="399">
        <v>24001</v>
      </c>
      <c r="M25" s="399">
        <v>80497</v>
      </c>
      <c r="N25" s="399">
        <v>10705</v>
      </c>
    </row>
    <row r="26" spans="2:14" ht="12.75">
      <c r="B26" s="409" t="s">
        <v>259</v>
      </c>
      <c r="C26" s="397"/>
      <c r="D26" s="398">
        <f t="shared" si="1"/>
        <v>265191</v>
      </c>
      <c r="E26" s="405"/>
      <c r="F26" s="398">
        <v>14803</v>
      </c>
      <c r="G26" s="398">
        <v>78289</v>
      </c>
      <c r="H26" s="398">
        <v>10395</v>
      </c>
      <c r="I26" s="398">
        <v>27660</v>
      </c>
      <c r="J26" s="398">
        <v>3138</v>
      </c>
      <c r="K26" s="398">
        <v>98682</v>
      </c>
      <c r="L26" s="398">
        <v>8830</v>
      </c>
      <c r="M26" s="398">
        <v>20937</v>
      </c>
      <c r="N26" s="398">
        <v>2457</v>
      </c>
    </row>
    <row r="27" spans="2:14" ht="12.75">
      <c r="B27" s="410" t="s">
        <v>260</v>
      </c>
      <c r="C27" s="397"/>
      <c r="D27" s="399">
        <f t="shared" si="1"/>
        <v>3006422</v>
      </c>
      <c r="E27" s="405"/>
      <c r="F27" s="399">
        <v>31127</v>
      </c>
      <c r="G27" s="399">
        <v>639322</v>
      </c>
      <c r="H27" s="399">
        <v>198836</v>
      </c>
      <c r="I27" s="399">
        <v>100112</v>
      </c>
      <c r="J27" s="399">
        <v>74540</v>
      </c>
      <c r="K27" s="399">
        <v>1467271</v>
      </c>
      <c r="L27" s="399">
        <v>264612</v>
      </c>
      <c r="M27" s="399">
        <v>149106</v>
      </c>
      <c r="N27" s="399">
        <v>81496</v>
      </c>
    </row>
    <row r="28" spans="2:14" ht="12.75">
      <c r="B28" s="409" t="s">
        <v>261</v>
      </c>
      <c r="C28" s="397"/>
      <c r="D28" s="398">
        <f t="shared" si="1"/>
        <v>3593299</v>
      </c>
      <c r="E28" s="405"/>
      <c r="F28" s="398">
        <v>35145</v>
      </c>
      <c r="G28" s="398">
        <v>281052</v>
      </c>
      <c r="H28" s="398">
        <v>94856</v>
      </c>
      <c r="I28" s="398">
        <v>105612</v>
      </c>
      <c r="J28" s="398">
        <v>13168</v>
      </c>
      <c r="K28" s="398">
        <v>2441753</v>
      </c>
      <c r="L28" s="398">
        <v>227909</v>
      </c>
      <c r="M28" s="398">
        <v>364812</v>
      </c>
      <c r="N28" s="398">
        <v>28992</v>
      </c>
    </row>
    <row r="29" spans="2:14" ht="12.75">
      <c r="B29" s="410" t="s">
        <v>262</v>
      </c>
      <c r="C29" s="397"/>
      <c r="D29" s="399">
        <f t="shared" si="1"/>
        <v>405142</v>
      </c>
      <c r="E29" s="405"/>
      <c r="F29" s="399">
        <v>16907</v>
      </c>
      <c r="G29" s="399">
        <v>117560</v>
      </c>
      <c r="H29" s="399">
        <v>19164</v>
      </c>
      <c r="I29" s="399">
        <v>24788</v>
      </c>
      <c r="J29" s="399">
        <v>5073</v>
      </c>
      <c r="K29" s="399">
        <v>177678</v>
      </c>
      <c r="L29" s="399">
        <v>16789</v>
      </c>
      <c r="M29" s="399">
        <v>23800</v>
      </c>
      <c r="N29" s="399">
        <v>3383</v>
      </c>
    </row>
    <row r="30" spans="2:14" ht="12.75">
      <c r="B30" s="409" t="s">
        <v>263</v>
      </c>
      <c r="C30" s="397"/>
      <c r="D30" s="398">
        <f t="shared" si="1"/>
        <v>295964</v>
      </c>
      <c r="E30" s="405"/>
      <c r="F30" s="398">
        <v>13174</v>
      </c>
      <c r="G30" s="398">
        <v>145342</v>
      </c>
      <c r="H30" s="398">
        <v>29103</v>
      </c>
      <c r="I30" s="398">
        <v>20384</v>
      </c>
      <c r="J30" s="398">
        <v>10037</v>
      </c>
      <c r="K30" s="398">
        <v>52379</v>
      </c>
      <c r="L30" s="398">
        <v>12188</v>
      </c>
      <c r="M30" s="398">
        <v>8289</v>
      </c>
      <c r="N30" s="398">
        <v>5068</v>
      </c>
    </row>
    <row r="31" spans="2:14" ht="12.75">
      <c r="B31" s="410" t="s">
        <v>264</v>
      </c>
      <c r="C31" s="397"/>
      <c r="D31" s="399">
        <f t="shared" si="1"/>
        <v>72753</v>
      </c>
      <c r="E31" s="405"/>
      <c r="F31" s="399">
        <v>3653</v>
      </c>
      <c r="G31" s="399">
        <v>38623</v>
      </c>
      <c r="H31" s="399">
        <v>3269</v>
      </c>
      <c r="I31" s="399">
        <v>6533</v>
      </c>
      <c r="J31" s="399">
        <v>900</v>
      </c>
      <c r="K31" s="399">
        <v>15348</v>
      </c>
      <c r="L31" s="399">
        <v>1905</v>
      </c>
      <c r="M31" s="399">
        <v>2179</v>
      </c>
      <c r="N31" s="399">
        <v>343</v>
      </c>
    </row>
    <row r="32" spans="2:14" ht="12.75">
      <c r="B32" s="409" t="s">
        <v>265</v>
      </c>
      <c r="C32" s="397"/>
      <c r="D32" s="398">
        <f t="shared" si="1"/>
        <v>3137781</v>
      </c>
      <c r="E32" s="405"/>
      <c r="F32" s="398">
        <v>72177</v>
      </c>
      <c r="G32" s="398">
        <v>628923</v>
      </c>
      <c r="H32" s="398">
        <v>161628</v>
      </c>
      <c r="I32" s="398">
        <v>113270</v>
      </c>
      <c r="J32" s="398">
        <v>42851</v>
      </c>
      <c r="K32" s="398">
        <v>1770938</v>
      </c>
      <c r="L32" s="398">
        <v>186290</v>
      </c>
      <c r="M32" s="398">
        <v>119956</v>
      </c>
      <c r="N32" s="398">
        <v>41748</v>
      </c>
    </row>
    <row r="33" spans="2:14" ht="12.75">
      <c r="B33" s="410" t="s">
        <v>266</v>
      </c>
      <c r="C33" s="397"/>
      <c r="D33" s="399">
        <f t="shared" si="1"/>
        <v>2117278</v>
      </c>
      <c r="E33" s="405"/>
      <c r="F33" s="399">
        <v>19561</v>
      </c>
      <c r="G33" s="399">
        <v>762189</v>
      </c>
      <c r="H33" s="399">
        <v>180471</v>
      </c>
      <c r="I33" s="399">
        <v>72680</v>
      </c>
      <c r="J33" s="399">
        <v>56562</v>
      </c>
      <c r="K33" s="399">
        <v>857606</v>
      </c>
      <c r="L33" s="399">
        <v>102961</v>
      </c>
      <c r="M33" s="399">
        <v>37444</v>
      </c>
      <c r="N33" s="399">
        <v>27804</v>
      </c>
    </row>
    <row r="34" spans="2:14" ht="12.75">
      <c r="B34" s="409" t="s">
        <v>267</v>
      </c>
      <c r="C34" s="397"/>
      <c r="D34" s="398">
        <f t="shared" si="1"/>
        <v>233913</v>
      </c>
      <c r="E34" s="405"/>
      <c r="F34" s="398">
        <v>14363</v>
      </c>
      <c r="G34" s="398">
        <v>44271</v>
      </c>
      <c r="H34" s="398">
        <v>4129</v>
      </c>
      <c r="I34" s="398">
        <v>12525</v>
      </c>
      <c r="J34" s="398">
        <v>1928</v>
      </c>
      <c r="K34" s="398">
        <v>122808</v>
      </c>
      <c r="L34" s="398">
        <v>7835</v>
      </c>
      <c r="M34" s="398">
        <v>22191</v>
      </c>
      <c r="N34" s="398">
        <v>3863</v>
      </c>
    </row>
    <row r="35" spans="2:14" ht="12.75">
      <c r="B35" s="410" t="s">
        <v>268</v>
      </c>
      <c r="C35" s="397"/>
      <c r="D35" s="399">
        <f t="shared" si="1"/>
        <v>13780089</v>
      </c>
      <c r="E35" s="405"/>
      <c r="F35" s="399">
        <v>134737</v>
      </c>
      <c r="G35" s="399">
        <v>2744978</v>
      </c>
      <c r="H35" s="399">
        <v>468555</v>
      </c>
      <c r="I35" s="399">
        <v>682848</v>
      </c>
      <c r="J35" s="399">
        <v>153682</v>
      </c>
      <c r="K35" s="399">
        <v>7236761</v>
      </c>
      <c r="L35" s="399">
        <v>729957</v>
      </c>
      <c r="M35" s="399">
        <v>1466502</v>
      </c>
      <c r="N35" s="399">
        <v>162069</v>
      </c>
    </row>
    <row r="36" spans="2:14" ht="12.75">
      <c r="B36" s="409" t="s">
        <v>269</v>
      </c>
      <c r="C36" s="397"/>
      <c r="D36" s="398">
        <f t="shared" si="1"/>
        <v>202220</v>
      </c>
      <c r="E36" s="405"/>
      <c r="F36" s="398">
        <v>12139</v>
      </c>
      <c r="G36" s="398">
        <v>82727</v>
      </c>
      <c r="H36" s="398">
        <v>7148</v>
      </c>
      <c r="I36" s="398">
        <v>16983</v>
      </c>
      <c r="J36" s="398">
        <v>3522</v>
      </c>
      <c r="K36" s="398">
        <v>54502</v>
      </c>
      <c r="L36" s="398">
        <v>10614</v>
      </c>
      <c r="M36" s="398">
        <v>12306</v>
      </c>
      <c r="N36" s="398">
        <v>2279</v>
      </c>
    </row>
    <row r="37" spans="2:14" ht="17.25" customHeight="1">
      <c r="B37" s="410" t="s">
        <v>423</v>
      </c>
      <c r="C37" s="397"/>
      <c r="D37" s="399"/>
      <c r="E37" s="397"/>
      <c r="F37" s="399"/>
      <c r="G37" s="399"/>
      <c r="H37" s="399"/>
      <c r="I37" s="399"/>
      <c r="J37" s="399"/>
      <c r="K37" s="399"/>
      <c r="L37" s="399"/>
      <c r="M37" s="399"/>
      <c r="N37" s="399"/>
    </row>
    <row r="38" spans="2:14" ht="12.75">
      <c r="B38" s="349" t="s">
        <v>374</v>
      </c>
      <c r="C38" s="462"/>
      <c r="D38" s="466"/>
      <c r="E38" s="466"/>
      <c r="F38" s="466"/>
      <c r="G38" s="466"/>
      <c r="H38" s="466"/>
      <c r="I38" s="466"/>
      <c r="J38" s="466"/>
      <c r="K38" s="466"/>
      <c r="L38" s="466"/>
      <c r="M38" s="466"/>
      <c r="N38" s="466"/>
    </row>
    <row r="39" spans="2:14" ht="12.75">
      <c r="B39" s="348" t="s">
        <v>391</v>
      </c>
      <c r="C39" s="461"/>
      <c r="D39" s="460"/>
      <c r="E39" s="460"/>
      <c r="F39" s="460"/>
      <c r="G39" s="460"/>
      <c r="H39" s="460"/>
      <c r="I39" s="460"/>
      <c r="J39" s="460"/>
      <c r="K39" s="460"/>
      <c r="L39" s="460"/>
      <c r="M39" s="460"/>
      <c r="N39" s="460"/>
    </row>
  </sheetData>
  <mergeCells count="5">
    <mergeCell ref="B2:N2"/>
    <mergeCell ref="B4:N4"/>
    <mergeCell ref="B6:B7"/>
    <mergeCell ref="D6:D7"/>
    <mergeCell ref="F6:N6"/>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15.xml><?xml version="1.0" encoding="utf-8"?>
<worksheet xmlns="http://schemas.openxmlformats.org/spreadsheetml/2006/main" xmlns:r="http://schemas.openxmlformats.org/officeDocument/2006/relationships">
  <dimension ref="A1:R41"/>
  <sheetViews>
    <sheetView showGridLines="0" showRowColHeaders="0" defaultGridColor="0" zoomScale="75" zoomScaleNormal="75" colorId="8" workbookViewId="0" topLeftCell="A1">
      <selection activeCell="A1" sqref="A1"/>
    </sheetView>
  </sheetViews>
  <sheetFormatPr defaultColWidth="9.140625" defaultRowHeight="12.75"/>
  <cols>
    <col min="1" max="1" width="1.1484375" style="0" customWidth="1"/>
    <col min="2" max="2" width="22.00390625" style="0" customWidth="1"/>
    <col min="3" max="3" width="1.7109375" style="154" customWidth="1"/>
    <col min="4" max="4" width="11.28125" style="0" customWidth="1"/>
    <col min="5" max="5" width="1.1484375" style="0" customWidth="1"/>
    <col min="6" max="6" width="11.8515625" style="0" customWidth="1"/>
    <col min="7" max="7" width="10.28125" style="0" customWidth="1"/>
    <col min="8" max="8" width="1.421875" style="53" customWidth="1"/>
    <col min="9" max="9" width="10.28125" style="0" bestFit="1" customWidth="1"/>
    <col min="10" max="10" width="10.28125" style="0" customWidth="1"/>
    <col min="11" max="11" width="10.57421875" style="0" bestFit="1" customWidth="1"/>
    <col min="12" max="12" width="10.28125" style="0" customWidth="1"/>
    <col min="13" max="13" width="10.140625" style="0" customWidth="1"/>
    <col min="14" max="14" width="9.7109375" style="0" customWidth="1"/>
    <col min="15" max="15" width="10.421875" style="0" bestFit="1" customWidth="1"/>
    <col min="16" max="16" width="9.28125" style="0" bestFit="1" customWidth="1"/>
    <col min="17" max="17" width="9.8515625" style="0" customWidth="1"/>
    <col min="18" max="18" width="10.28125" style="0" bestFit="1" customWidth="1"/>
  </cols>
  <sheetData>
    <row r="1" ht="12.75">
      <c r="B1" s="154"/>
    </row>
    <row r="2" spans="1:18" ht="15.75" customHeight="1">
      <c r="A2" s="889" t="s">
        <v>392</v>
      </c>
      <c r="B2" s="889"/>
      <c r="C2" s="889"/>
      <c r="D2" s="889"/>
      <c r="E2" s="889"/>
      <c r="F2" s="889"/>
      <c r="G2" s="889"/>
      <c r="H2" s="889"/>
      <c r="I2" s="889"/>
      <c r="J2" s="889"/>
      <c r="K2" s="889"/>
      <c r="L2" s="889"/>
      <c r="M2" s="889"/>
      <c r="N2" s="889"/>
      <c r="O2" s="889"/>
      <c r="P2" s="889"/>
      <c r="Q2" s="889"/>
      <c r="R2" s="438"/>
    </row>
    <row r="3" spans="1:17" ht="18">
      <c r="A3" s="183"/>
      <c r="B3" s="301"/>
      <c r="C3" s="301"/>
      <c r="D3" s="301"/>
      <c r="E3" s="301"/>
      <c r="F3" s="301"/>
      <c r="G3" s="301"/>
      <c r="H3" s="439"/>
      <c r="I3" s="301"/>
      <c r="J3" s="301"/>
      <c r="K3" s="301"/>
      <c r="L3" s="301"/>
      <c r="M3" s="301"/>
      <c r="N3" s="301"/>
      <c r="O3" s="301"/>
      <c r="P3" s="301"/>
      <c r="Q3" s="301"/>
    </row>
    <row r="4" spans="1:17" ht="15">
      <c r="A4" s="884" t="s">
        <v>272</v>
      </c>
      <c r="B4" s="884"/>
      <c r="C4" s="884"/>
      <c r="D4" s="884"/>
      <c r="E4" s="884"/>
      <c r="F4" s="884"/>
      <c r="G4" s="884"/>
      <c r="H4" s="884"/>
      <c r="I4" s="884"/>
      <c r="J4" s="884"/>
      <c r="K4" s="884"/>
      <c r="L4" s="884"/>
      <c r="M4" s="884"/>
      <c r="N4" s="884"/>
      <c r="O4" s="884"/>
      <c r="P4" s="884"/>
      <c r="Q4" s="884"/>
    </row>
    <row r="5" spans="2:17" ht="12.75">
      <c r="B5" s="3"/>
      <c r="C5" s="5"/>
      <c r="D5" s="6"/>
      <c r="E5" s="6"/>
      <c r="F5" s="6"/>
      <c r="G5" s="5"/>
      <c r="H5" s="440"/>
      <c r="I5" s="5"/>
      <c r="J5" s="5"/>
      <c r="K5" s="5"/>
      <c r="L5" s="3"/>
      <c r="M5" s="7"/>
      <c r="N5" s="3"/>
      <c r="O5" s="3"/>
      <c r="P5" s="3"/>
      <c r="Q5" s="3"/>
    </row>
    <row r="6" spans="2:17" ht="12.75">
      <c r="B6" s="890" t="s">
        <v>210</v>
      </c>
      <c r="C6" s="408"/>
      <c r="D6" s="892" t="s">
        <v>0</v>
      </c>
      <c r="E6" s="11"/>
      <c r="F6" s="893" t="s">
        <v>1</v>
      </c>
      <c r="G6" s="893"/>
      <c r="H6" s="441"/>
      <c r="I6" s="893" t="s">
        <v>2</v>
      </c>
      <c r="J6" s="893"/>
      <c r="K6" s="893"/>
      <c r="L6" s="893"/>
      <c r="M6" s="893"/>
      <c r="N6" s="893"/>
      <c r="O6" s="893"/>
      <c r="P6" s="893"/>
      <c r="Q6" s="893"/>
    </row>
    <row r="7" spans="2:17" ht="26.25" customHeight="1">
      <c r="B7" s="891"/>
      <c r="C7" s="15"/>
      <c r="D7" s="892"/>
      <c r="E7" s="11"/>
      <c r="F7" s="400" t="s">
        <v>5</v>
      </c>
      <c r="G7" s="400" t="s">
        <v>6</v>
      </c>
      <c r="H7" s="442"/>
      <c r="I7" s="401" t="s">
        <v>234</v>
      </c>
      <c r="J7" s="401" t="s">
        <v>235</v>
      </c>
      <c r="K7" s="401" t="s">
        <v>236</v>
      </c>
      <c r="L7" s="401" t="s">
        <v>237</v>
      </c>
      <c r="M7" s="401" t="s">
        <v>238</v>
      </c>
      <c r="N7" s="401" t="s">
        <v>239</v>
      </c>
      <c r="O7" s="401" t="s">
        <v>240</v>
      </c>
      <c r="P7" s="401" t="s">
        <v>241</v>
      </c>
      <c r="Q7" s="402" t="s">
        <v>242</v>
      </c>
    </row>
    <row r="8" spans="1:17" ht="8.25" customHeight="1">
      <c r="A8" s="395"/>
      <c r="B8" s="395"/>
      <c r="C8" s="396"/>
      <c r="D8" s="395"/>
      <c r="E8" s="396"/>
      <c r="F8" s="395"/>
      <c r="G8" s="395"/>
      <c r="H8" s="443"/>
      <c r="I8" s="395"/>
      <c r="J8" s="395"/>
      <c r="K8" s="395"/>
      <c r="L8" s="395"/>
      <c r="M8" s="395"/>
      <c r="N8" s="395"/>
      <c r="O8" s="395"/>
      <c r="P8" s="395"/>
      <c r="Q8" s="395"/>
    </row>
    <row r="9" spans="1:18" ht="12.75">
      <c r="A9" s="403"/>
      <c r="B9" s="463" t="s">
        <v>233</v>
      </c>
      <c r="C9" s="464"/>
      <c r="D9" s="465">
        <f>SUM(D10:D38)</f>
        <v>40126926</v>
      </c>
      <c r="E9" s="462"/>
      <c r="F9" s="468">
        <f>SUM(F10:F38)</f>
        <v>28710609</v>
      </c>
      <c r="G9" s="468">
        <f>SUM(G10:G38)</f>
        <v>11416317</v>
      </c>
      <c r="H9" s="469"/>
      <c r="I9" s="470">
        <f aca="true" t="shared" si="0" ref="I9:Q9">SUM(I10:I38)</f>
        <v>2312407</v>
      </c>
      <c r="J9" s="470">
        <f t="shared" si="0"/>
        <v>4351823</v>
      </c>
      <c r="K9" s="470">
        <f t="shared" si="0"/>
        <v>5884880</v>
      </c>
      <c r="L9" s="470">
        <f t="shared" si="0"/>
        <v>9738493</v>
      </c>
      <c r="M9" s="470">
        <f t="shared" si="0"/>
        <v>8764888</v>
      </c>
      <c r="N9" s="470">
        <f t="shared" si="0"/>
        <v>5468196</v>
      </c>
      <c r="O9" s="470">
        <f t="shared" si="0"/>
        <v>2456470</v>
      </c>
      <c r="P9" s="470">
        <f t="shared" si="0"/>
        <v>950402</v>
      </c>
      <c r="Q9" s="470">
        <f t="shared" si="0"/>
        <v>199367</v>
      </c>
      <c r="R9" s="616"/>
    </row>
    <row r="10" spans="1:17" ht="12.75">
      <c r="A10" s="404"/>
      <c r="B10" s="609" t="s">
        <v>249</v>
      </c>
      <c r="C10" s="354"/>
      <c r="D10" s="610">
        <f aca="true" t="shared" si="1" ref="D10:D36">SUM(F10:G10)</f>
        <v>89873</v>
      </c>
      <c r="E10" s="354"/>
      <c r="F10" s="607">
        <v>68150</v>
      </c>
      <c r="G10" s="607">
        <v>21723</v>
      </c>
      <c r="H10" s="611"/>
      <c r="I10" s="608">
        <v>6195</v>
      </c>
      <c r="J10" s="608">
        <v>12220</v>
      </c>
      <c r="K10" s="608">
        <v>16276</v>
      </c>
      <c r="L10" s="608">
        <v>26046</v>
      </c>
      <c r="M10" s="608">
        <v>17388</v>
      </c>
      <c r="N10" s="608">
        <v>8572</v>
      </c>
      <c r="O10" s="608">
        <v>2506</v>
      </c>
      <c r="P10" s="608">
        <v>585</v>
      </c>
      <c r="Q10" s="607">
        <v>85</v>
      </c>
    </row>
    <row r="11" spans="1:17" ht="12.75">
      <c r="A11" s="404"/>
      <c r="B11" s="612" t="s">
        <v>248</v>
      </c>
      <c r="C11" s="354"/>
      <c r="D11" s="613">
        <f t="shared" si="1"/>
        <v>259047</v>
      </c>
      <c r="E11" s="354"/>
      <c r="F11" s="355">
        <v>208428</v>
      </c>
      <c r="G11" s="355">
        <v>50619</v>
      </c>
      <c r="H11" s="611"/>
      <c r="I11" s="614">
        <v>10100</v>
      </c>
      <c r="J11" s="614">
        <v>25142</v>
      </c>
      <c r="K11" s="614">
        <v>37671</v>
      </c>
      <c r="L11" s="614">
        <v>68790</v>
      </c>
      <c r="M11" s="614">
        <v>59798</v>
      </c>
      <c r="N11" s="614">
        <v>36948</v>
      </c>
      <c r="O11" s="614">
        <v>15124</v>
      </c>
      <c r="P11" s="614">
        <v>4692</v>
      </c>
      <c r="Q11" s="355">
        <v>782</v>
      </c>
    </row>
    <row r="12" spans="1:17" ht="12.75">
      <c r="A12" s="346"/>
      <c r="B12" s="609" t="s">
        <v>247</v>
      </c>
      <c r="C12" s="354"/>
      <c r="D12" s="610">
        <f t="shared" si="1"/>
        <v>285966</v>
      </c>
      <c r="E12" s="354"/>
      <c r="F12" s="607">
        <v>213203</v>
      </c>
      <c r="G12" s="607">
        <v>72763</v>
      </c>
      <c r="H12" s="611"/>
      <c r="I12" s="610">
        <v>11854</v>
      </c>
      <c r="J12" s="610">
        <v>29478</v>
      </c>
      <c r="K12" s="610">
        <v>45823</v>
      </c>
      <c r="L12" s="610">
        <v>84784</v>
      </c>
      <c r="M12" s="610">
        <v>65411</v>
      </c>
      <c r="N12" s="610">
        <v>34245</v>
      </c>
      <c r="O12" s="610">
        <v>11104</v>
      </c>
      <c r="P12" s="610">
        <v>2893</v>
      </c>
      <c r="Q12" s="607">
        <v>374</v>
      </c>
    </row>
    <row r="13" spans="1:17" ht="12.75">
      <c r="A13" s="404"/>
      <c r="B13" s="612" t="s">
        <v>246</v>
      </c>
      <c r="C13" s="354"/>
      <c r="D13" s="613">
        <f t="shared" si="1"/>
        <v>73377</v>
      </c>
      <c r="E13" s="354"/>
      <c r="F13" s="355">
        <v>56033</v>
      </c>
      <c r="G13" s="355">
        <v>17344</v>
      </c>
      <c r="H13" s="611"/>
      <c r="I13" s="614">
        <v>3453</v>
      </c>
      <c r="J13" s="614">
        <v>8111</v>
      </c>
      <c r="K13" s="614">
        <v>12495</v>
      </c>
      <c r="L13" s="614">
        <v>23505</v>
      </c>
      <c r="M13" s="614">
        <v>15909</v>
      </c>
      <c r="N13" s="614">
        <v>7252</v>
      </c>
      <c r="O13" s="614">
        <v>2186</v>
      </c>
      <c r="P13" s="614">
        <v>424</v>
      </c>
      <c r="Q13" s="355">
        <v>44</v>
      </c>
    </row>
    <row r="14" spans="1:17" ht="12.75">
      <c r="A14" s="346"/>
      <c r="B14" s="609" t="s">
        <v>245</v>
      </c>
      <c r="C14" s="354"/>
      <c r="D14" s="610">
        <f t="shared" si="1"/>
        <v>1321336</v>
      </c>
      <c r="E14" s="354"/>
      <c r="F14" s="607">
        <v>1049992</v>
      </c>
      <c r="G14" s="607">
        <v>271344</v>
      </c>
      <c r="H14" s="611"/>
      <c r="I14" s="610">
        <v>57825</v>
      </c>
      <c r="J14" s="610">
        <v>137159</v>
      </c>
      <c r="K14" s="610">
        <v>203151</v>
      </c>
      <c r="L14" s="610">
        <v>345934</v>
      </c>
      <c r="M14" s="610">
        <v>300853</v>
      </c>
      <c r="N14" s="610">
        <v>178430</v>
      </c>
      <c r="O14" s="610">
        <v>72514</v>
      </c>
      <c r="P14" s="610">
        <v>22063</v>
      </c>
      <c r="Q14" s="607">
        <v>3407</v>
      </c>
    </row>
    <row r="15" spans="1:17" ht="12.75">
      <c r="A15" s="404"/>
      <c r="B15" s="612" t="s">
        <v>244</v>
      </c>
      <c r="C15" s="354"/>
      <c r="D15" s="613">
        <f t="shared" si="1"/>
        <v>803525</v>
      </c>
      <c r="E15" s="354"/>
      <c r="F15" s="355">
        <v>595207</v>
      </c>
      <c r="G15" s="355">
        <v>208318</v>
      </c>
      <c r="H15" s="611"/>
      <c r="I15" s="614">
        <v>46774</v>
      </c>
      <c r="J15" s="614">
        <v>92216</v>
      </c>
      <c r="K15" s="614">
        <v>123030</v>
      </c>
      <c r="L15" s="614">
        <v>203759</v>
      </c>
      <c r="M15" s="614">
        <v>174756</v>
      </c>
      <c r="N15" s="614">
        <v>102059</v>
      </c>
      <c r="O15" s="614">
        <v>44256</v>
      </c>
      <c r="P15" s="614">
        <v>14268</v>
      </c>
      <c r="Q15" s="355">
        <v>2407</v>
      </c>
    </row>
    <row r="16" spans="1:17" ht="12.75">
      <c r="A16" s="346"/>
      <c r="B16" s="609" t="s">
        <v>243</v>
      </c>
      <c r="C16" s="354"/>
      <c r="D16" s="610">
        <f t="shared" si="1"/>
        <v>962083</v>
      </c>
      <c r="E16" s="350"/>
      <c r="F16" s="607">
        <v>618865</v>
      </c>
      <c r="G16" s="607">
        <v>343218</v>
      </c>
      <c r="H16" s="611"/>
      <c r="I16" s="610">
        <v>56458</v>
      </c>
      <c r="J16" s="610">
        <v>110437</v>
      </c>
      <c r="K16" s="610">
        <v>157731</v>
      </c>
      <c r="L16" s="610">
        <v>258822</v>
      </c>
      <c r="M16" s="610">
        <v>192595</v>
      </c>
      <c r="N16" s="610">
        <v>115055</v>
      </c>
      <c r="O16" s="610">
        <v>50333</v>
      </c>
      <c r="P16" s="610">
        <v>17165</v>
      </c>
      <c r="Q16" s="607">
        <v>3487</v>
      </c>
    </row>
    <row r="17" spans="1:17" ht="12.75">
      <c r="A17" s="404"/>
      <c r="B17" s="612" t="s">
        <v>250</v>
      </c>
      <c r="C17" s="354"/>
      <c r="D17" s="613">
        <f t="shared" si="1"/>
        <v>773014</v>
      </c>
      <c r="E17" s="354"/>
      <c r="F17" s="355">
        <v>596914</v>
      </c>
      <c r="G17" s="355">
        <v>176100</v>
      </c>
      <c r="H17" s="611"/>
      <c r="I17" s="614">
        <v>40005</v>
      </c>
      <c r="J17" s="614">
        <v>84987</v>
      </c>
      <c r="K17" s="614">
        <v>117343</v>
      </c>
      <c r="L17" s="614">
        <v>195734</v>
      </c>
      <c r="M17" s="614">
        <v>175182</v>
      </c>
      <c r="N17" s="614">
        <v>101602</v>
      </c>
      <c r="O17" s="614">
        <v>40498</v>
      </c>
      <c r="P17" s="614">
        <v>15172</v>
      </c>
      <c r="Q17" s="355">
        <v>2491</v>
      </c>
    </row>
    <row r="18" spans="1:17" ht="12.75">
      <c r="A18" s="346"/>
      <c r="B18" s="609" t="s">
        <v>251</v>
      </c>
      <c r="C18" s="354"/>
      <c r="D18" s="610">
        <f t="shared" si="1"/>
        <v>1282427</v>
      </c>
      <c r="E18" s="350"/>
      <c r="F18" s="607">
        <v>949483</v>
      </c>
      <c r="G18" s="607">
        <v>332944</v>
      </c>
      <c r="H18" s="611"/>
      <c r="I18" s="610">
        <v>74402</v>
      </c>
      <c r="J18" s="610">
        <v>142656</v>
      </c>
      <c r="K18" s="610">
        <v>198760</v>
      </c>
      <c r="L18" s="610">
        <v>346486</v>
      </c>
      <c r="M18" s="610">
        <v>275665</v>
      </c>
      <c r="N18" s="610">
        <v>154564</v>
      </c>
      <c r="O18" s="610">
        <v>64776</v>
      </c>
      <c r="P18" s="610">
        <v>21185</v>
      </c>
      <c r="Q18" s="607">
        <v>3933</v>
      </c>
    </row>
    <row r="19" spans="1:17" ht="12.75">
      <c r="A19" s="404"/>
      <c r="B19" s="612" t="s">
        <v>252</v>
      </c>
      <c r="C19" s="354"/>
      <c r="D19" s="613">
        <f t="shared" si="1"/>
        <v>305887</v>
      </c>
      <c r="E19" s="354"/>
      <c r="F19" s="355">
        <v>242348</v>
      </c>
      <c r="G19" s="355">
        <v>63539</v>
      </c>
      <c r="H19" s="611"/>
      <c r="I19" s="614">
        <v>18111</v>
      </c>
      <c r="J19" s="614">
        <v>34839</v>
      </c>
      <c r="K19" s="614">
        <v>46234</v>
      </c>
      <c r="L19" s="614">
        <v>80058</v>
      </c>
      <c r="M19" s="614">
        <v>65847</v>
      </c>
      <c r="N19" s="614">
        <v>39675</v>
      </c>
      <c r="O19" s="614">
        <v>15368</v>
      </c>
      <c r="P19" s="614">
        <v>4804</v>
      </c>
      <c r="Q19" s="355">
        <v>951</v>
      </c>
    </row>
    <row r="20" spans="1:17" ht="12.75">
      <c r="A20" s="346"/>
      <c r="B20" s="609" t="s">
        <v>253</v>
      </c>
      <c r="C20" s="354"/>
      <c r="D20" s="610">
        <f t="shared" si="1"/>
        <v>3607095</v>
      </c>
      <c r="E20" s="350"/>
      <c r="F20" s="607">
        <v>2640623</v>
      </c>
      <c r="G20" s="607">
        <v>966472</v>
      </c>
      <c r="H20" s="611"/>
      <c r="I20" s="610">
        <v>206579</v>
      </c>
      <c r="J20" s="610">
        <v>405008</v>
      </c>
      <c r="K20" s="610">
        <v>526676</v>
      </c>
      <c r="L20" s="610">
        <v>885955</v>
      </c>
      <c r="M20" s="610">
        <v>785247</v>
      </c>
      <c r="N20" s="610">
        <v>481047</v>
      </c>
      <c r="O20" s="610">
        <v>217402</v>
      </c>
      <c r="P20" s="610">
        <v>83041</v>
      </c>
      <c r="Q20" s="607">
        <v>16140</v>
      </c>
    </row>
    <row r="21" spans="1:17" ht="12.75">
      <c r="A21" s="404"/>
      <c r="B21" s="612" t="s">
        <v>254</v>
      </c>
      <c r="C21" s="354"/>
      <c r="D21" s="613">
        <f t="shared" si="1"/>
        <v>600835</v>
      </c>
      <c r="E21" s="354"/>
      <c r="F21" s="355">
        <v>423959</v>
      </c>
      <c r="G21" s="355">
        <v>176876</v>
      </c>
      <c r="H21" s="611"/>
      <c r="I21" s="614">
        <v>40511</v>
      </c>
      <c r="J21" s="614">
        <v>73911</v>
      </c>
      <c r="K21" s="614">
        <v>93044</v>
      </c>
      <c r="L21" s="614">
        <v>152933</v>
      </c>
      <c r="M21" s="614">
        <v>123832</v>
      </c>
      <c r="N21" s="614">
        <v>71230</v>
      </c>
      <c r="O21" s="614">
        <v>31153</v>
      </c>
      <c r="P21" s="614">
        <v>11505</v>
      </c>
      <c r="Q21" s="355">
        <v>2716</v>
      </c>
    </row>
    <row r="22" spans="1:17" ht="12.75">
      <c r="A22" s="346"/>
      <c r="B22" s="609" t="s">
        <v>255</v>
      </c>
      <c r="C22" s="354"/>
      <c r="D22" s="610">
        <f t="shared" si="1"/>
        <v>624205</v>
      </c>
      <c r="E22" s="350"/>
      <c r="F22" s="607">
        <v>476856</v>
      </c>
      <c r="G22" s="607">
        <v>147349</v>
      </c>
      <c r="H22" s="611"/>
      <c r="I22" s="610">
        <v>38499</v>
      </c>
      <c r="J22" s="610">
        <v>72193</v>
      </c>
      <c r="K22" s="610">
        <v>98941</v>
      </c>
      <c r="L22" s="610">
        <v>173438</v>
      </c>
      <c r="M22" s="610">
        <v>135295</v>
      </c>
      <c r="N22" s="610">
        <v>70301</v>
      </c>
      <c r="O22" s="610">
        <v>26193</v>
      </c>
      <c r="P22" s="610">
        <v>7999</v>
      </c>
      <c r="Q22" s="607">
        <v>1346</v>
      </c>
    </row>
    <row r="23" spans="1:17" ht="12.75">
      <c r="A23" s="404"/>
      <c r="B23" s="612" t="s">
        <v>256</v>
      </c>
      <c r="C23" s="354"/>
      <c r="D23" s="613">
        <f t="shared" si="1"/>
        <v>541934</v>
      </c>
      <c r="E23" s="354"/>
      <c r="F23" s="355">
        <v>427228</v>
      </c>
      <c r="G23" s="355">
        <v>114706</v>
      </c>
      <c r="H23" s="611"/>
      <c r="I23" s="614">
        <v>25326</v>
      </c>
      <c r="J23" s="614">
        <v>55981</v>
      </c>
      <c r="K23" s="614">
        <v>83393</v>
      </c>
      <c r="L23" s="614">
        <v>153806</v>
      </c>
      <c r="M23" s="614">
        <v>121391</v>
      </c>
      <c r="N23" s="614">
        <v>68025</v>
      </c>
      <c r="O23" s="614">
        <v>25417</v>
      </c>
      <c r="P23" s="614">
        <v>7484</v>
      </c>
      <c r="Q23" s="355">
        <v>1111</v>
      </c>
    </row>
    <row r="24" spans="1:17" ht="12.75">
      <c r="A24" s="346"/>
      <c r="B24" s="609" t="s">
        <v>257</v>
      </c>
      <c r="C24" s="354"/>
      <c r="D24" s="610">
        <f t="shared" si="1"/>
        <v>412695</v>
      </c>
      <c r="E24" s="350"/>
      <c r="F24" s="607">
        <v>324580</v>
      </c>
      <c r="G24" s="607">
        <v>88115</v>
      </c>
      <c r="H24" s="611"/>
      <c r="I24" s="610">
        <v>21771</v>
      </c>
      <c r="J24" s="610">
        <v>45023</v>
      </c>
      <c r="K24" s="610">
        <v>61300</v>
      </c>
      <c r="L24" s="610">
        <v>100762</v>
      </c>
      <c r="M24" s="610">
        <v>91076</v>
      </c>
      <c r="N24" s="610">
        <v>56159</v>
      </c>
      <c r="O24" s="610">
        <v>26188</v>
      </c>
      <c r="P24" s="610">
        <v>8688</v>
      </c>
      <c r="Q24" s="607">
        <v>1728</v>
      </c>
    </row>
    <row r="25" spans="1:17" ht="12.75">
      <c r="A25" s="404"/>
      <c r="B25" s="612" t="s">
        <v>258</v>
      </c>
      <c r="C25" s="354"/>
      <c r="D25" s="613">
        <f t="shared" si="1"/>
        <v>1066645</v>
      </c>
      <c r="E25" s="354"/>
      <c r="F25" s="355">
        <v>952694</v>
      </c>
      <c r="G25" s="355">
        <v>113951</v>
      </c>
      <c r="H25" s="611"/>
      <c r="I25" s="614">
        <v>61344</v>
      </c>
      <c r="J25" s="614">
        <v>125771</v>
      </c>
      <c r="K25" s="614">
        <v>173189</v>
      </c>
      <c r="L25" s="614">
        <v>274479</v>
      </c>
      <c r="M25" s="614">
        <v>214941</v>
      </c>
      <c r="N25" s="614">
        <v>133002</v>
      </c>
      <c r="O25" s="614">
        <v>59698</v>
      </c>
      <c r="P25" s="614">
        <v>20424</v>
      </c>
      <c r="Q25" s="355">
        <v>3797</v>
      </c>
    </row>
    <row r="26" spans="1:17" ht="12.75">
      <c r="A26" s="346"/>
      <c r="B26" s="609" t="s">
        <v>259</v>
      </c>
      <c r="C26" s="354"/>
      <c r="D26" s="610">
        <f t="shared" si="1"/>
        <v>265259</v>
      </c>
      <c r="E26" s="350"/>
      <c r="F26" s="607">
        <v>211702</v>
      </c>
      <c r="G26" s="607">
        <v>53557</v>
      </c>
      <c r="H26" s="611"/>
      <c r="I26" s="610">
        <v>12461</v>
      </c>
      <c r="J26" s="610">
        <v>27636</v>
      </c>
      <c r="K26" s="610">
        <v>41646</v>
      </c>
      <c r="L26" s="610">
        <v>69998</v>
      </c>
      <c r="M26" s="610">
        <v>61381</v>
      </c>
      <c r="N26" s="610">
        <v>34916</v>
      </c>
      <c r="O26" s="610">
        <v>13095</v>
      </c>
      <c r="P26" s="610">
        <v>3587</v>
      </c>
      <c r="Q26" s="607">
        <v>539</v>
      </c>
    </row>
    <row r="27" spans="1:17" ht="12.75">
      <c r="A27" s="404"/>
      <c r="B27" s="612" t="s">
        <v>260</v>
      </c>
      <c r="C27" s="354"/>
      <c r="D27" s="613">
        <f t="shared" si="1"/>
        <v>3006513</v>
      </c>
      <c r="E27" s="354"/>
      <c r="F27" s="355">
        <v>2109720</v>
      </c>
      <c r="G27" s="355">
        <v>896793</v>
      </c>
      <c r="H27" s="611"/>
      <c r="I27" s="614">
        <v>191566</v>
      </c>
      <c r="J27" s="614">
        <v>332583</v>
      </c>
      <c r="K27" s="614">
        <v>436043</v>
      </c>
      <c r="L27" s="614">
        <v>765230</v>
      </c>
      <c r="M27" s="614">
        <v>647658</v>
      </c>
      <c r="N27" s="614">
        <v>387551</v>
      </c>
      <c r="O27" s="614">
        <v>172588</v>
      </c>
      <c r="P27" s="614">
        <v>62035</v>
      </c>
      <c r="Q27" s="355">
        <v>11259</v>
      </c>
    </row>
    <row r="28" spans="1:17" ht="12.75">
      <c r="A28" s="346"/>
      <c r="B28" s="609" t="s">
        <v>261</v>
      </c>
      <c r="C28" s="354"/>
      <c r="D28" s="610">
        <f t="shared" si="1"/>
        <v>3593743</v>
      </c>
      <c r="E28" s="350"/>
      <c r="F28" s="607">
        <v>2614855</v>
      </c>
      <c r="G28" s="607">
        <v>978888</v>
      </c>
      <c r="H28" s="611"/>
      <c r="I28" s="610">
        <v>110531</v>
      </c>
      <c r="J28" s="610">
        <v>287194</v>
      </c>
      <c r="K28" s="610">
        <v>449324</v>
      </c>
      <c r="L28" s="610">
        <v>821741</v>
      </c>
      <c r="M28" s="610">
        <v>822917</v>
      </c>
      <c r="N28" s="610">
        <v>610207</v>
      </c>
      <c r="O28" s="610">
        <v>308778</v>
      </c>
      <c r="P28" s="610">
        <v>145028</v>
      </c>
      <c r="Q28" s="607">
        <v>38023</v>
      </c>
    </row>
    <row r="29" spans="1:17" ht="12.75">
      <c r="A29" s="404"/>
      <c r="B29" s="612" t="s">
        <v>262</v>
      </c>
      <c r="C29" s="354"/>
      <c r="D29" s="613">
        <f t="shared" si="1"/>
        <v>405388</v>
      </c>
      <c r="E29" s="354"/>
      <c r="F29" s="355">
        <v>308017</v>
      </c>
      <c r="G29" s="355">
        <v>97371</v>
      </c>
      <c r="H29" s="611"/>
      <c r="I29" s="614">
        <v>22898</v>
      </c>
      <c r="J29" s="614">
        <v>44910</v>
      </c>
      <c r="K29" s="614">
        <v>61976</v>
      </c>
      <c r="L29" s="614">
        <v>105218</v>
      </c>
      <c r="M29" s="614">
        <v>91426</v>
      </c>
      <c r="N29" s="614">
        <v>50788</v>
      </c>
      <c r="O29" s="614">
        <v>20813</v>
      </c>
      <c r="P29" s="614">
        <v>6257</v>
      </c>
      <c r="Q29" s="355">
        <v>1102</v>
      </c>
    </row>
    <row r="30" spans="1:17" ht="12.75">
      <c r="A30" s="346"/>
      <c r="B30" s="609" t="s">
        <v>263</v>
      </c>
      <c r="C30" s="354"/>
      <c r="D30" s="610">
        <f t="shared" si="1"/>
        <v>296231</v>
      </c>
      <c r="E30" s="350"/>
      <c r="F30" s="607">
        <v>226980</v>
      </c>
      <c r="G30" s="607">
        <v>69251</v>
      </c>
      <c r="H30" s="611"/>
      <c r="I30" s="610">
        <v>21578</v>
      </c>
      <c r="J30" s="610">
        <v>37025</v>
      </c>
      <c r="K30" s="610">
        <v>47783</v>
      </c>
      <c r="L30" s="610">
        <v>84852</v>
      </c>
      <c r="M30" s="610">
        <v>63887</v>
      </c>
      <c r="N30" s="610">
        <v>29148</v>
      </c>
      <c r="O30" s="610">
        <v>9258</v>
      </c>
      <c r="P30" s="610">
        <v>2423</v>
      </c>
      <c r="Q30" s="607">
        <v>277</v>
      </c>
    </row>
    <row r="31" spans="1:17" ht="12.75">
      <c r="A31" s="404"/>
      <c r="B31" s="612" t="s">
        <v>264</v>
      </c>
      <c r="C31" s="354"/>
      <c r="D31" s="613">
        <f t="shared" si="1"/>
        <v>72780</v>
      </c>
      <c r="E31" s="354"/>
      <c r="F31" s="355">
        <v>52879</v>
      </c>
      <c r="G31" s="355">
        <v>19901</v>
      </c>
      <c r="H31" s="611"/>
      <c r="I31" s="614">
        <v>4713</v>
      </c>
      <c r="J31" s="614">
        <v>9572</v>
      </c>
      <c r="K31" s="614">
        <v>12886</v>
      </c>
      <c r="L31" s="614">
        <v>21012</v>
      </c>
      <c r="M31" s="614">
        <v>15047</v>
      </c>
      <c r="N31" s="614">
        <v>7046</v>
      </c>
      <c r="O31" s="614">
        <v>1919</v>
      </c>
      <c r="P31" s="614">
        <v>519</v>
      </c>
      <c r="Q31" s="355">
        <v>66</v>
      </c>
    </row>
    <row r="32" spans="1:17" ht="12.75">
      <c r="A32" s="346"/>
      <c r="B32" s="609" t="s">
        <v>265</v>
      </c>
      <c r="C32" s="354"/>
      <c r="D32" s="610">
        <f t="shared" si="1"/>
        <v>3137924</v>
      </c>
      <c r="E32" s="350"/>
      <c r="F32" s="607">
        <v>2283833</v>
      </c>
      <c r="G32" s="607">
        <v>854091</v>
      </c>
      <c r="H32" s="611"/>
      <c r="I32" s="610">
        <v>174509</v>
      </c>
      <c r="J32" s="610">
        <v>319327</v>
      </c>
      <c r="K32" s="610">
        <v>404381</v>
      </c>
      <c r="L32" s="610">
        <v>699413</v>
      </c>
      <c r="M32" s="610">
        <v>712067</v>
      </c>
      <c r="N32" s="610">
        <v>472991</v>
      </c>
      <c r="O32" s="610">
        <v>231200</v>
      </c>
      <c r="P32" s="610">
        <v>100307</v>
      </c>
      <c r="Q32" s="607">
        <v>23729</v>
      </c>
    </row>
    <row r="33" spans="1:17" ht="12.75">
      <c r="A33" s="404"/>
      <c r="B33" s="612" t="s">
        <v>266</v>
      </c>
      <c r="C33" s="354"/>
      <c r="D33" s="613">
        <f t="shared" si="1"/>
        <v>2119206</v>
      </c>
      <c r="E33" s="354"/>
      <c r="F33" s="355">
        <v>1490807</v>
      </c>
      <c r="G33" s="355">
        <v>628399</v>
      </c>
      <c r="H33" s="611"/>
      <c r="I33" s="614">
        <v>171982</v>
      </c>
      <c r="J33" s="614">
        <v>263107</v>
      </c>
      <c r="K33" s="614">
        <v>313669</v>
      </c>
      <c r="L33" s="614">
        <v>517499</v>
      </c>
      <c r="M33" s="614">
        <v>446535</v>
      </c>
      <c r="N33" s="614">
        <v>256631</v>
      </c>
      <c r="O33" s="614">
        <v>105854</v>
      </c>
      <c r="P33" s="614">
        <v>37213</v>
      </c>
      <c r="Q33" s="355">
        <v>6714</v>
      </c>
    </row>
    <row r="34" spans="1:17" ht="12.75">
      <c r="A34" s="346"/>
      <c r="B34" s="609" t="s">
        <v>267</v>
      </c>
      <c r="C34" s="354"/>
      <c r="D34" s="610">
        <f t="shared" si="1"/>
        <v>233994</v>
      </c>
      <c r="E34" s="350"/>
      <c r="F34" s="607">
        <v>188526</v>
      </c>
      <c r="G34" s="607">
        <v>45468</v>
      </c>
      <c r="H34" s="611"/>
      <c r="I34" s="610">
        <v>10554</v>
      </c>
      <c r="J34" s="610">
        <v>25174</v>
      </c>
      <c r="K34" s="610">
        <v>35389</v>
      </c>
      <c r="L34" s="610">
        <v>63529</v>
      </c>
      <c r="M34" s="610">
        <v>52614</v>
      </c>
      <c r="N34" s="610">
        <v>30660</v>
      </c>
      <c r="O34" s="610">
        <v>12068</v>
      </c>
      <c r="P34" s="610">
        <v>3427</v>
      </c>
      <c r="Q34" s="607">
        <v>579</v>
      </c>
    </row>
    <row r="35" spans="1:17" ht="12.75">
      <c r="A35" s="404"/>
      <c r="B35" s="612" t="s">
        <v>268</v>
      </c>
      <c r="C35" s="354"/>
      <c r="D35" s="613">
        <f t="shared" si="1"/>
        <v>13783033</v>
      </c>
      <c r="E35" s="354"/>
      <c r="F35" s="355">
        <v>9220803</v>
      </c>
      <c r="G35" s="355">
        <v>4562230</v>
      </c>
      <c r="H35" s="611"/>
      <c r="I35" s="614">
        <v>857852</v>
      </c>
      <c r="J35" s="614">
        <v>1524219</v>
      </c>
      <c r="K35" s="614">
        <v>2051905</v>
      </c>
      <c r="L35" s="614">
        <v>3155761</v>
      </c>
      <c r="M35" s="614">
        <v>2995910</v>
      </c>
      <c r="N35" s="614">
        <v>1910699</v>
      </c>
      <c r="O35" s="614">
        <v>869306</v>
      </c>
      <c r="P35" s="614">
        <v>345361</v>
      </c>
      <c r="Q35" s="355">
        <v>72020</v>
      </c>
    </row>
    <row r="36" spans="1:17" ht="12.75">
      <c r="A36" s="346"/>
      <c r="B36" s="609" t="s">
        <v>269</v>
      </c>
      <c r="C36" s="354"/>
      <c r="D36" s="610">
        <f t="shared" si="1"/>
        <v>202911</v>
      </c>
      <c r="E36" s="350"/>
      <c r="F36" s="607">
        <v>157924</v>
      </c>
      <c r="G36" s="607">
        <v>44987</v>
      </c>
      <c r="H36" s="611"/>
      <c r="I36" s="610">
        <v>14556</v>
      </c>
      <c r="J36" s="610">
        <v>25944</v>
      </c>
      <c r="K36" s="610">
        <v>34821</v>
      </c>
      <c r="L36" s="610">
        <v>58949</v>
      </c>
      <c r="M36" s="610">
        <v>40260</v>
      </c>
      <c r="N36" s="610">
        <v>19393</v>
      </c>
      <c r="O36" s="610">
        <v>6875</v>
      </c>
      <c r="P36" s="610">
        <v>1853</v>
      </c>
      <c r="Q36" s="607">
        <v>260</v>
      </c>
    </row>
    <row r="37" spans="1:17" s="154" customFormat="1" ht="19.5" customHeight="1">
      <c r="A37" s="404"/>
      <c r="B37" s="612" t="s">
        <v>423</v>
      </c>
      <c r="C37" s="354"/>
      <c r="D37" s="613"/>
      <c r="E37" s="354"/>
      <c r="F37" s="615"/>
      <c r="G37" s="615"/>
      <c r="H37" s="354"/>
      <c r="I37" s="613"/>
      <c r="J37" s="613"/>
      <c r="K37" s="613"/>
      <c r="L37" s="613"/>
      <c r="M37" s="613"/>
      <c r="N37" s="613"/>
      <c r="O37" s="613"/>
      <c r="P37" s="613"/>
      <c r="Q37" s="615"/>
    </row>
    <row r="38" spans="1:17" ht="12.75">
      <c r="A38" s="404"/>
      <c r="B38" s="349" t="s">
        <v>374</v>
      </c>
      <c r="C38" s="397"/>
      <c r="D38" s="399"/>
      <c r="E38" s="397"/>
      <c r="F38" s="399"/>
      <c r="G38" s="399"/>
      <c r="H38" s="444"/>
      <c r="I38" s="406"/>
      <c r="J38" s="399"/>
      <c r="K38" s="399"/>
      <c r="L38" s="399"/>
      <c r="M38" s="399"/>
      <c r="N38" s="399"/>
      <c r="O38" s="399"/>
      <c r="P38" s="399"/>
      <c r="Q38" s="399"/>
    </row>
    <row r="39" spans="1:17" ht="12.75">
      <c r="A39" s="349"/>
      <c r="B39" s="348" t="s">
        <v>391</v>
      </c>
      <c r="C39" s="60"/>
      <c r="D39" s="25"/>
      <c r="E39" s="25"/>
      <c r="F39" s="25"/>
      <c r="G39" s="25"/>
      <c r="H39" s="59"/>
      <c r="I39" s="25"/>
      <c r="J39" s="25"/>
      <c r="K39" s="25"/>
      <c r="L39" s="25"/>
      <c r="M39" s="25"/>
      <c r="N39" s="25"/>
      <c r="O39" s="25"/>
      <c r="P39" s="25"/>
      <c r="Q39" s="25"/>
    </row>
    <row r="40" spans="1:17" ht="12.75">
      <c r="A40" s="348"/>
      <c r="Q40" s="25"/>
    </row>
    <row r="41" spans="1:17" ht="12.75">
      <c r="A41" s="395"/>
      <c r="B41" s="395"/>
      <c r="C41" s="396"/>
      <c r="D41" s="395"/>
      <c r="E41" s="395"/>
      <c r="F41" s="395"/>
      <c r="G41" s="395"/>
      <c r="H41" s="443"/>
      <c r="I41" s="395"/>
      <c r="J41" s="395"/>
      <c r="K41" s="395"/>
      <c r="L41" s="395"/>
      <c r="M41" s="395"/>
      <c r="N41" s="395"/>
      <c r="O41" s="395"/>
      <c r="P41" s="395"/>
      <c r="Q41" s="407"/>
    </row>
  </sheetData>
  <mergeCells count="6">
    <mergeCell ref="A2:Q2"/>
    <mergeCell ref="A4:Q4"/>
    <mergeCell ref="B6:B7"/>
    <mergeCell ref="D6:D7"/>
    <mergeCell ref="F6:G6"/>
    <mergeCell ref="I6:Q6"/>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16.xml><?xml version="1.0" encoding="utf-8"?>
<worksheet xmlns="http://schemas.openxmlformats.org/spreadsheetml/2006/main" xmlns:r="http://schemas.openxmlformats.org/officeDocument/2006/relationships">
  <dimension ref="B2:T43"/>
  <sheetViews>
    <sheetView showGridLines="0" showRowColHeaders="0" defaultGridColor="0" zoomScale="50" zoomScaleNormal="50" colorId="8" workbookViewId="0" topLeftCell="A1">
      <selection activeCell="A1" sqref="A1"/>
    </sheetView>
  </sheetViews>
  <sheetFormatPr defaultColWidth="9.140625" defaultRowHeight="12.75"/>
  <cols>
    <col min="1" max="1" width="1.7109375" style="0" customWidth="1"/>
    <col min="2" max="2" width="23.421875" style="0" customWidth="1"/>
    <col min="3" max="3" width="11.421875" style="0" customWidth="1"/>
    <col min="4" max="4" width="4.57421875" style="0" customWidth="1"/>
    <col min="5" max="5" width="1.7109375" style="66" customWidth="1"/>
    <col min="6" max="6" width="21.421875" style="0" customWidth="1"/>
    <col min="7" max="7" width="18.140625" style="0" customWidth="1"/>
    <col min="8" max="8" width="17.140625" style="0" customWidth="1"/>
    <col min="9" max="9" width="20.00390625" style="0" customWidth="1"/>
    <col min="10" max="10" width="2.7109375" style="0" customWidth="1"/>
    <col min="11" max="11" width="22.140625" style="0" customWidth="1"/>
    <col min="12" max="12" width="13.140625" style="0" bestFit="1" customWidth="1"/>
  </cols>
  <sheetData>
    <row r="1" ht="12.75"/>
    <row r="2" spans="2:10" ht="18">
      <c r="B2" s="897" t="s">
        <v>392</v>
      </c>
      <c r="C2" s="897"/>
      <c r="D2" s="897"/>
      <c r="E2" s="897"/>
      <c r="F2" s="897"/>
      <c r="G2" s="897"/>
      <c r="H2" s="897"/>
      <c r="I2" s="897"/>
      <c r="J2" s="65"/>
    </row>
    <row r="3" ht="12.75" customHeight="1"/>
    <row r="4" spans="2:20" ht="22.5" customHeight="1">
      <c r="B4" s="898" t="s">
        <v>273</v>
      </c>
      <c r="C4" s="898"/>
      <c r="D4" s="898"/>
      <c r="E4" s="898"/>
      <c r="F4" s="898"/>
      <c r="G4" s="898"/>
      <c r="H4" s="898"/>
      <c r="I4" s="898"/>
      <c r="J4" s="67"/>
      <c r="K4" s="4"/>
      <c r="L4" s="68"/>
      <c r="M4" s="69"/>
      <c r="N4" s="3"/>
      <c r="O4" s="70"/>
      <c r="P4" s="3"/>
      <c r="Q4" s="3"/>
      <c r="R4" s="3"/>
      <c r="S4" s="3"/>
      <c r="T4" s="4"/>
    </row>
    <row r="5" spans="2:20" ht="12.75" customHeight="1">
      <c r="B5" s="3"/>
      <c r="C5" s="3"/>
      <c r="D5" s="3"/>
      <c r="E5" s="5"/>
      <c r="F5" s="6"/>
      <c r="G5" s="6"/>
      <c r="H5" s="5"/>
      <c r="I5" s="5"/>
      <c r="J5" s="3"/>
      <c r="K5" s="9"/>
      <c r="L5" s="7"/>
      <c r="M5" s="3"/>
      <c r="N5" s="3"/>
      <c r="O5" s="8"/>
      <c r="P5" s="3"/>
      <c r="Q5" s="3"/>
      <c r="R5" s="3"/>
      <c r="S5" s="3"/>
      <c r="T5" s="9"/>
    </row>
    <row r="6" spans="2:11" s="72" customFormat="1" ht="21" customHeight="1">
      <c r="B6" s="899" t="s">
        <v>210</v>
      </c>
      <c r="C6" s="900"/>
      <c r="D6" s="901"/>
      <c r="E6" s="71"/>
      <c r="F6" s="908" t="s">
        <v>70</v>
      </c>
      <c r="G6" s="909"/>
      <c r="H6" s="909"/>
      <c r="I6" s="910"/>
      <c r="J6" s="71"/>
      <c r="K6"/>
    </row>
    <row r="7" spans="2:11" s="72" customFormat="1" ht="17.25" customHeight="1">
      <c r="B7" s="902"/>
      <c r="C7" s="903"/>
      <c r="D7" s="904"/>
      <c r="E7" s="73"/>
      <c r="F7" s="157" t="s">
        <v>71</v>
      </c>
      <c r="G7" s="911" t="s">
        <v>422</v>
      </c>
      <c r="H7" s="913" t="s">
        <v>0</v>
      </c>
      <c r="I7" s="911" t="s">
        <v>73</v>
      </c>
      <c r="J7" s="71"/>
      <c r="K7"/>
    </row>
    <row r="8" spans="2:11" s="72" customFormat="1" ht="17.25" customHeight="1">
      <c r="B8" s="905"/>
      <c r="C8" s="906"/>
      <c r="D8" s="907"/>
      <c r="E8" s="71"/>
      <c r="F8" s="158" t="s">
        <v>74</v>
      </c>
      <c r="G8" s="912"/>
      <c r="H8" s="914"/>
      <c r="I8" s="912"/>
      <c r="J8" s="71"/>
      <c r="K8"/>
    </row>
    <row r="9" spans="2:10" ht="4.5" customHeight="1">
      <c r="B9" s="74"/>
      <c r="C9" s="74"/>
      <c r="D9" s="75"/>
      <c r="E9" s="76"/>
      <c r="F9" s="77"/>
      <c r="G9" s="77"/>
      <c r="H9" s="78"/>
      <c r="I9" s="79"/>
      <c r="J9" s="19"/>
    </row>
    <row r="10" spans="2:12" s="81" customFormat="1" ht="21" customHeight="1">
      <c r="B10" s="894" t="s">
        <v>101</v>
      </c>
      <c r="C10" s="895"/>
      <c r="D10" s="896"/>
      <c r="E10" s="80"/>
      <c r="F10" s="471">
        <f>Plan1!E10</f>
        <v>19910</v>
      </c>
      <c r="G10" s="472">
        <f>Plan3!E10</f>
        <v>407685</v>
      </c>
      <c r="H10" s="472">
        <f>F10+G10</f>
        <v>427595</v>
      </c>
      <c r="I10" s="473">
        <f>Plan5!E10</f>
        <v>322919</v>
      </c>
      <c r="K10"/>
      <c r="L10"/>
    </row>
    <row r="11" spans="2:11" s="81" customFormat="1" ht="21" customHeight="1">
      <c r="B11" s="696" t="str">
        <f>Plan1!B11</f>
        <v>   Acre</v>
      </c>
      <c r="C11" s="82"/>
      <c r="D11" s="83"/>
      <c r="E11" s="84"/>
      <c r="F11" s="688">
        <f>Plan1!E11</f>
        <v>84</v>
      </c>
      <c r="G11" s="689">
        <f>Plan3!E11</f>
        <v>2502</v>
      </c>
      <c r="H11" s="689">
        <f aca="true" t="shared" si="0" ref="H11:H36">F11+G11</f>
        <v>2586</v>
      </c>
      <c r="I11" s="690">
        <f>Plan5!E11</f>
        <v>1912</v>
      </c>
      <c r="J11" s="90"/>
      <c r="K11"/>
    </row>
    <row r="12" spans="2:11" s="81" customFormat="1" ht="21" customHeight="1">
      <c r="B12" s="697" t="str">
        <f>Plan1!B12</f>
        <v>   Alagoas</v>
      </c>
      <c r="C12" s="86"/>
      <c r="D12" s="87"/>
      <c r="E12" s="86"/>
      <c r="F12" s="691">
        <f>Plan1!E12</f>
        <v>270</v>
      </c>
      <c r="G12" s="693">
        <f>Plan3!E12</f>
        <v>2850</v>
      </c>
      <c r="H12" s="693">
        <f t="shared" si="0"/>
        <v>3120</v>
      </c>
      <c r="I12" s="694">
        <f>Plan5!E12</f>
        <v>1940</v>
      </c>
      <c r="J12" s="93"/>
      <c r="K12"/>
    </row>
    <row r="13" spans="2:11" s="81" customFormat="1" ht="21" customHeight="1">
      <c r="B13" s="696" t="str">
        <f>Plan1!B13</f>
        <v>   Amazonas</v>
      </c>
      <c r="C13" s="82"/>
      <c r="D13" s="83"/>
      <c r="E13" s="84"/>
      <c r="F13" s="688">
        <f>Plan1!E13</f>
        <v>313</v>
      </c>
      <c r="G13" s="689">
        <f>Plan3!E13</f>
        <v>4668</v>
      </c>
      <c r="H13" s="689">
        <f t="shared" si="0"/>
        <v>4981</v>
      </c>
      <c r="I13" s="690">
        <f>Plan5!E13</f>
        <v>4338</v>
      </c>
      <c r="K13"/>
    </row>
    <row r="14" spans="2:11" s="81" customFormat="1" ht="21" customHeight="1">
      <c r="B14" s="697" t="str">
        <f>Plan1!B14</f>
        <v>   Bahia</v>
      </c>
      <c r="C14" s="86"/>
      <c r="D14" s="87"/>
      <c r="E14" s="86"/>
      <c r="F14" s="691">
        <f>Plan1!E14</f>
        <v>942</v>
      </c>
      <c r="G14" s="693">
        <f>Plan3!E14</f>
        <v>14586</v>
      </c>
      <c r="H14" s="693">
        <f t="shared" si="0"/>
        <v>15528</v>
      </c>
      <c r="I14" s="694">
        <f>Plan5!E14</f>
        <v>10668</v>
      </c>
      <c r="J14" s="93"/>
      <c r="K14" s="154"/>
    </row>
    <row r="15" spans="2:11" s="81" customFormat="1" ht="21" customHeight="1">
      <c r="B15" s="696" t="str">
        <f>Plan1!B15</f>
        <v>   Ceará</v>
      </c>
      <c r="C15" s="82"/>
      <c r="D15" s="83"/>
      <c r="E15" s="84"/>
      <c r="F15" s="688">
        <f>Plan1!E15</f>
        <v>1346</v>
      </c>
      <c r="G15" s="689">
        <f>Plan3!E15</f>
        <v>10565</v>
      </c>
      <c r="H15" s="689">
        <f t="shared" si="0"/>
        <v>11911</v>
      </c>
      <c r="I15" s="690">
        <f>Plan5!E15</f>
        <v>8819</v>
      </c>
      <c r="K15"/>
    </row>
    <row r="16" spans="2:11" s="81" customFormat="1" ht="21" customHeight="1">
      <c r="B16" s="697" t="str">
        <f>Plan1!B16</f>
        <v>   Distrito Federal </v>
      </c>
      <c r="C16" s="86"/>
      <c r="D16" s="87"/>
      <c r="E16" s="86"/>
      <c r="F16" s="691">
        <f>Plan1!E16</f>
        <v>414</v>
      </c>
      <c r="G16" s="693">
        <f>Plan3!E16</f>
        <v>12353</v>
      </c>
      <c r="H16" s="693">
        <f t="shared" si="0"/>
        <v>12767</v>
      </c>
      <c r="I16" s="694">
        <f>Plan5!E16</f>
        <v>9358</v>
      </c>
      <c r="J16" s="93"/>
      <c r="K16" s="154"/>
    </row>
    <row r="17" spans="2:11" s="81" customFormat="1" ht="21" customHeight="1">
      <c r="B17" s="696" t="str">
        <f>Plan1!B17</f>
        <v>   Espírito Santo</v>
      </c>
      <c r="C17" s="82"/>
      <c r="D17" s="83"/>
      <c r="E17" s="84"/>
      <c r="F17" s="688">
        <f>Plan1!E17</f>
        <v>623</v>
      </c>
      <c r="G17" s="689">
        <f>Plan3!E17</f>
        <v>16041</v>
      </c>
      <c r="H17" s="689">
        <f t="shared" si="0"/>
        <v>16664</v>
      </c>
      <c r="I17" s="690">
        <f>Plan5!E17</f>
        <v>11369</v>
      </c>
      <c r="K17"/>
    </row>
    <row r="18" spans="2:11" s="81" customFormat="1" ht="21" customHeight="1">
      <c r="B18" s="697" t="str">
        <f>Plan1!B18</f>
        <v>   Goiás</v>
      </c>
      <c r="C18" s="86"/>
      <c r="D18" s="95"/>
      <c r="E18" s="86"/>
      <c r="F18" s="691">
        <f>Plan1!E18</f>
        <v>1605</v>
      </c>
      <c r="G18" s="693">
        <f>Plan3!E18</f>
        <v>11354</v>
      </c>
      <c r="H18" s="693">
        <f t="shared" si="0"/>
        <v>12959</v>
      </c>
      <c r="I18" s="694">
        <f>Plan5!E18</f>
        <v>7990</v>
      </c>
      <c r="J18" s="698"/>
      <c r="K18" s="423"/>
    </row>
    <row r="19" spans="2:11" s="81" customFormat="1" ht="21" customHeight="1">
      <c r="B19" s="696" t="str">
        <f>Plan1!B19</f>
        <v>   Maranhão </v>
      </c>
      <c r="C19" s="82"/>
      <c r="D19" s="91"/>
      <c r="E19" s="84"/>
      <c r="F19" s="688">
        <f>Plan1!E19</f>
        <v>888</v>
      </c>
      <c r="G19" s="689">
        <f>Plan3!E19</f>
        <v>6301</v>
      </c>
      <c r="H19" s="689">
        <f t="shared" si="0"/>
        <v>7189</v>
      </c>
      <c r="I19" s="690">
        <f>Plan5!E19</f>
        <v>5692</v>
      </c>
      <c r="K19"/>
    </row>
    <row r="20" spans="2:11" s="81" customFormat="1" ht="21" customHeight="1">
      <c r="B20" s="697" t="str">
        <f>Plan1!B20</f>
        <v>   Mato Grosso</v>
      </c>
      <c r="C20" s="86"/>
      <c r="D20" s="87"/>
      <c r="E20" s="86"/>
      <c r="F20" s="691">
        <f>Plan1!E20</f>
        <v>88</v>
      </c>
      <c r="G20" s="693">
        <f>Plan3!E20</f>
        <v>1712</v>
      </c>
      <c r="H20" s="693">
        <f t="shared" si="0"/>
        <v>1800</v>
      </c>
      <c r="I20" s="694">
        <f>Plan5!E20</f>
        <v>1545</v>
      </c>
      <c r="J20" s="93"/>
      <c r="K20" s="154"/>
    </row>
    <row r="21" spans="2:11" s="81" customFormat="1" ht="21" customHeight="1">
      <c r="B21" s="696" t="str">
        <f>Plan1!B21</f>
        <v>   Mato Grosso do Sul</v>
      </c>
      <c r="C21" s="82"/>
      <c r="D21" s="83"/>
      <c r="E21" s="84"/>
      <c r="F21" s="688">
        <f>Plan1!E21</f>
        <v>409</v>
      </c>
      <c r="G21" s="689">
        <f>Plan3!E21</f>
        <v>12418</v>
      </c>
      <c r="H21" s="689">
        <f t="shared" si="0"/>
        <v>12827</v>
      </c>
      <c r="I21" s="690">
        <f>Plan5!E21</f>
        <v>9236</v>
      </c>
      <c r="J21" s="90"/>
      <c r="K21"/>
    </row>
    <row r="22" spans="2:11" s="81" customFormat="1" ht="21" customHeight="1">
      <c r="B22" s="697" t="str">
        <f>Plan1!B22</f>
        <v>   Minas Gerais</v>
      </c>
      <c r="C22" s="86"/>
      <c r="D22" s="87"/>
      <c r="E22" s="86"/>
      <c r="F22" s="691">
        <f>Plan1!E22</f>
        <v>641</v>
      </c>
      <c r="G22" s="693">
        <f>Plan3!E22</f>
        <v>25076</v>
      </c>
      <c r="H22" s="693">
        <f t="shared" si="0"/>
        <v>25717</v>
      </c>
      <c r="I22" s="694">
        <f>Plan5!E22</f>
        <v>19638</v>
      </c>
      <c r="J22" s="93"/>
      <c r="K22" s="154"/>
    </row>
    <row r="23" spans="2:11" s="81" customFormat="1" ht="21" customHeight="1">
      <c r="B23" s="696" t="str">
        <f>Plan1!B23</f>
        <v>   Pará</v>
      </c>
      <c r="C23" s="82"/>
      <c r="D23" s="91"/>
      <c r="E23" s="84"/>
      <c r="F23" s="688">
        <f>Plan1!E23</f>
        <v>335</v>
      </c>
      <c r="G23" s="689">
        <f>Plan3!E23</f>
        <v>3014</v>
      </c>
      <c r="H23" s="689">
        <f t="shared" si="0"/>
        <v>3349</v>
      </c>
      <c r="I23" s="690">
        <f>Plan5!E23</f>
        <v>2509</v>
      </c>
      <c r="K23"/>
    </row>
    <row r="24" spans="2:11" s="81" customFormat="1" ht="21" customHeight="1">
      <c r="B24" s="697" t="str">
        <f>Plan1!B24</f>
        <v>   Paraíba</v>
      </c>
      <c r="C24" s="86"/>
      <c r="D24" s="87"/>
      <c r="E24" s="86"/>
      <c r="F24" s="691">
        <f>Plan1!E24</f>
        <v>418</v>
      </c>
      <c r="G24" s="693">
        <f>Plan3!E24</f>
        <v>3873</v>
      </c>
      <c r="H24" s="693">
        <f t="shared" si="0"/>
        <v>4291</v>
      </c>
      <c r="I24" s="694">
        <f>Plan5!E24</f>
        <v>2915</v>
      </c>
      <c r="J24" s="93"/>
      <c r="K24" s="154"/>
    </row>
    <row r="25" spans="2:11" s="81" customFormat="1" ht="21" customHeight="1">
      <c r="B25" s="696" t="str">
        <f>Plan1!B25</f>
        <v>   Paraná</v>
      </c>
      <c r="C25" s="82"/>
      <c r="D25" s="91"/>
      <c r="E25" s="92"/>
      <c r="F25" s="688">
        <f>Plan1!E25</f>
        <v>1540</v>
      </c>
      <c r="G25" s="689">
        <f>Plan3!E25</f>
        <v>52184</v>
      </c>
      <c r="H25" s="689">
        <f t="shared" si="0"/>
        <v>53724</v>
      </c>
      <c r="I25" s="690">
        <f>Plan5!E25</f>
        <v>38919</v>
      </c>
      <c r="K25"/>
    </row>
    <row r="26" spans="2:12" s="81" customFormat="1" ht="21" customHeight="1">
      <c r="B26" s="697" t="str">
        <f>Plan1!B26</f>
        <v>   Pernambuco </v>
      </c>
      <c r="C26" s="86"/>
      <c r="D26" s="87"/>
      <c r="E26" s="86"/>
      <c r="F26" s="691">
        <f>Plan1!E26</f>
        <v>453</v>
      </c>
      <c r="G26" s="693">
        <f>Plan3!E26</f>
        <v>4446</v>
      </c>
      <c r="H26" s="693">
        <f t="shared" si="0"/>
        <v>4899</v>
      </c>
      <c r="I26" s="694">
        <f>Plan5!E26</f>
        <v>3734</v>
      </c>
      <c r="J26" s="93"/>
      <c r="K26" s="154"/>
      <c r="L26" s="93"/>
    </row>
    <row r="27" spans="2:11" s="81" customFormat="1" ht="21" customHeight="1">
      <c r="B27" s="696" t="str">
        <f>Plan1!B27</f>
        <v>   Piauí</v>
      </c>
      <c r="C27" s="82"/>
      <c r="D27" s="83"/>
      <c r="E27" s="84"/>
      <c r="F27" s="688">
        <f>Plan1!E27</f>
        <v>560</v>
      </c>
      <c r="G27" s="689">
        <f>Plan3!E27</f>
        <v>3461</v>
      </c>
      <c r="H27" s="689">
        <f t="shared" si="0"/>
        <v>4021</v>
      </c>
      <c r="I27" s="690">
        <f>Plan5!E27</f>
        <v>2861</v>
      </c>
      <c r="K27"/>
    </row>
    <row r="28" spans="2:11" s="81" customFormat="1" ht="21" customHeight="1">
      <c r="B28" s="697" t="str">
        <f>Plan1!B28</f>
        <v>   Rio de Janeiro</v>
      </c>
      <c r="C28" s="86"/>
      <c r="D28" s="87"/>
      <c r="E28" s="86"/>
      <c r="F28" s="691">
        <f>Plan1!E28</f>
        <v>537</v>
      </c>
      <c r="G28" s="693">
        <f>Plan3!E28</f>
        <v>4628</v>
      </c>
      <c r="H28" s="693">
        <f t="shared" si="0"/>
        <v>5165</v>
      </c>
      <c r="I28" s="694">
        <f>Plan5!E28</f>
        <v>3886</v>
      </c>
      <c r="J28" s="93"/>
      <c r="K28" s="154"/>
    </row>
    <row r="29" spans="2:11" s="81" customFormat="1" ht="21" customHeight="1">
      <c r="B29" s="696" t="str">
        <f>Plan1!B29</f>
        <v>   Rio Grande do Norte</v>
      </c>
      <c r="C29" s="82"/>
      <c r="D29" s="83"/>
      <c r="E29" s="84"/>
      <c r="F29" s="688">
        <f>Plan1!E29</f>
        <v>629</v>
      </c>
      <c r="G29" s="689">
        <f>Plan3!E29</f>
        <v>17242</v>
      </c>
      <c r="H29" s="689">
        <f t="shared" si="0"/>
        <v>17871</v>
      </c>
      <c r="I29" s="690">
        <f>Plan5!E29</f>
        <v>15877</v>
      </c>
      <c r="K29"/>
    </row>
    <row r="30" spans="2:11" s="81" customFormat="1" ht="21" customHeight="1">
      <c r="B30" s="697" t="str">
        <f>Plan1!B30</f>
        <v>   Rio Grande do Sul</v>
      </c>
      <c r="C30" s="86"/>
      <c r="D30" s="87"/>
      <c r="E30" s="86"/>
      <c r="F30" s="691">
        <f>Plan1!E30</f>
        <v>1817</v>
      </c>
      <c r="G30" s="693">
        <f>Plan3!E30</f>
        <v>29822</v>
      </c>
      <c r="H30" s="693">
        <f t="shared" si="0"/>
        <v>31639</v>
      </c>
      <c r="I30" s="694">
        <f>Plan5!E30</f>
        <v>23265</v>
      </c>
      <c r="J30" s="93"/>
      <c r="K30" s="154"/>
    </row>
    <row r="31" spans="2:11" s="81" customFormat="1" ht="21" customHeight="1">
      <c r="B31" s="696" t="str">
        <f>Plan1!B31</f>
        <v>   Rondonia</v>
      </c>
      <c r="C31" s="82"/>
      <c r="D31" s="83"/>
      <c r="E31" s="84"/>
      <c r="F31" s="688">
        <f>Plan1!E31</f>
        <v>336</v>
      </c>
      <c r="G31" s="689">
        <f>Plan3!E31</f>
        <v>7020</v>
      </c>
      <c r="H31" s="689">
        <f t="shared" si="0"/>
        <v>7356</v>
      </c>
      <c r="I31" s="690">
        <f>Plan5!E31</f>
        <v>4929</v>
      </c>
      <c r="K31"/>
    </row>
    <row r="32" spans="2:11" s="81" customFormat="1" ht="21" customHeight="1">
      <c r="B32" s="697" t="str">
        <f>Plan1!B32</f>
        <v>   Roraima</v>
      </c>
      <c r="C32" s="187"/>
      <c r="D32" s="95"/>
      <c r="E32" s="86"/>
      <c r="F32" s="691">
        <f>Plan1!E32</f>
        <v>279</v>
      </c>
      <c r="G32" s="693">
        <f>Plan3!E32</f>
        <v>5711</v>
      </c>
      <c r="H32" s="693">
        <f t="shared" si="0"/>
        <v>5990</v>
      </c>
      <c r="I32" s="694">
        <f>Plan5!E32</f>
        <v>4486</v>
      </c>
      <c r="J32" s="93"/>
      <c r="K32" s="154"/>
    </row>
    <row r="33" spans="2:11" s="81" customFormat="1" ht="21" customHeight="1">
      <c r="B33" s="696" t="str">
        <f>Plan1!B33</f>
        <v>   Santa Catarina</v>
      </c>
      <c r="C33" s="82"/>
      <c r="D33" s="83"/>
      <c r="E33" s="84"/>
      <c r="F33" s="688">
        <f>Plan1!E33</f>
        <v>54</v>
      </c>
      <c r="G33" s="689">
        <f>Plan3!E33</f>
        <v>2368</v>
      </c>
      <c r="H33" s="689">
        <f t="shared" si="0"/>
        <v>2422</v>
      </c>
      <c r="I33" s="690">
        <f>Plan5!E33</f>
        <v>1942</v>
      </c>
      <c r="K33"/>
    </row>
    <row r="34" spans="2:11" s="81" customFormat="1" ht="21" customHeight="1">
      <c r="B34" s="697" t="str">
        <f>Plan1!B34</f>
        <v>   São Paulo</v>
      </c>
      <c r="C34" s="86"/>
      <c r="D34" s="87"/>
      <c r="E34" s="86"/>
      <c r="F34" s="691">
        <f>Plan1!E34</f>
        <v>5100</v>
      </c>
      <c r="G34" s="693">
        <f>Plan3!E34</f>
        <v>147432</v>
      </c>
      <c r="H34" s="693">
        <f t="shared" si="0"/>
        <v>152532</v>
      </c>
      <c r="I34" s="694">
        <f>Plan5!E34</f>
        <v>120564</v>
      </c>
      <c r="J34" s="93"/>
      <c r="K34" s="154"/>
    </row>
    <row r="35" spans="2:11" s="81" customFormat="1" ht="21" customHeight="1">
      <c r="B35" s="696" t="str">
        <f>Plan1!B35</f>
        <v>   Sergipe</v>
      </c>
      <c r="C35" s="82"/>
      <c r="D35" s="83"/>
      <c r="E35" s="84"/>
      <c r="F35" s="688">
        <f>Plan1!E35</f>
        <v>58</v>
      </c>
      <c r="G35" s="689">
        <f>Plan3!E35</f>
        <v>1499</v>
      </c>
      <c r="H35" s="689">
        <f t="shared" si="0"/>
        <v>1557</v>
      </c>
      <c r="I35" s="690">
        <f>Plan5!E35</f>
        <v>1092</v>
      </c>
      <c r="K35"/>
    </row>
    <row r="36" spans="2:11" s="81" customFormat="1" ht="21" customHeight="1">
      <c r="B36" s="699" t="str">
        <f>Plan1!B36</f>
        <v>   Tocantins</v>
      </c>
      <c r="C36" s="700"/>
      <c r="D36" s="701"/>
      <c r="E36" s="86"/>
      <c r="F36" s="702">
        <f>Plan1!E36</f>
        <v>171</v>
      </c>
      <c r="G36" s="703">
        <f>Plan3!E36</f>
        <v>4559</v>
      </c>
      <c r="H36" s="703">
        <f t="shared" si="0"/>
        <v>4730</v>
      </c>
      <c r="I36" s="704">
        <f>Plan5!E36</f>
        <v>3435</v>
      </c>
      <c r="J36" s="93"/>
      <c r="K36" s="154"/>
    </row>
    <row r="37" spans="2:9" ht="15">
      <c r="B37" s="348" t="s">
        <v>169</v>
      </c>
      <c r="C37" s="96"/>
      <c r="D37" s="96"/>
      <c r="F37" s="49"/>
      <c r="I37" s="49"/>
    </row>
    <row r="38" spans="2:4" ht="15">
      <c r="B38" s="348" t="s">
        <v>391</v>
      </c>
      <c r="C38" s="96"/>
      <c r="D38" s="96"/>
    </row>
    <row r="39" spans="2:4" ht="15">
      <c r="B39" s="348"/>
      <c r="C39" s="96"/>
      <c r="D39" s="96"/>
    </row>
    <row r="40" spans="2:4" ht="15">
      <c r="B40" s="348"/>
      <c r="C40" s="96"/>
      <c r="D40" s="96"/>
    </row>
    <row r="41" spans="2:8" ht="15">
      <c r="B41" s="346"/>
      <c r="C41" s="96"/>
      <c r="D41" s="96"/>
      <c r="H41" s="49"/>
    </row>
    <row r="42" spans="2:4" ht="15">
      <c r="B42" s="97"/>
      <c r="C42" s="96"/>
      <c r="D42" s="96"/>
    </row>
    <row r="43" spans="2:9" ht="15" customHeight="1">
      <c r="B43" s="98"/>
      <c r="C43" s="98"/>
      <c r="D43" s="98"/>
      <c r="E43" s="51"/>
      <c r="F43" s="51"/>
      <c r="G43" s="51"/>
      <c r="H43" s="51"/>
      <c r="I43" s="51"/>
    </row>
  </sheetData>
  <mergeCells count="8">
    <mergeCell ref="B10:D10"/>
    <mergeCell ref="B2:I2"/>
    <mergeCell ref="B4:I4"/>
    <mergeCell ref="B6:D8"/>
    <mergeCell ref="F6:I6"/>
    <mergeCell ref="G7:G8"/>
    <mergeCell ref="H7:H8"/>
    <mergeCell ref="I7:I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colBreaks count="1" manualBreakCount="1">
    <brk id="10" max="65535" man="1"/>
  </colBreaks>
  <drawing r:id="rId1"/>
</worksheet>
</file>

<file path=xl/worksheets/sheet17.xml><?xml version="1.0" encoding="utf-8"?>
<worksheet xmlns="http://schemas.openxmlformats.org/spreadsheetml/2006/main" xmlns:r="http://schemas.openxmlformats.org/officeDocument/2006/relationships">
  <dimension ref="B2:T42"/>
  <sheetViews>
    <sheetView showGridLines="0" showRowColHeaders="0" defaultGridColor="0" zoomScale="55" zoomScaleNormal="55" colorId="8" workbookViewId="0" topLeftCell="A1">
      <selection activeCell="A1" sqref="A1"/>
    </sheetView>
  </sheetViews>
  <sheetFormatPr defaultColWidth="9.140625" defaultRowHeight="12.75"/>
  <cols>
    <col min="1" max="1" width="1.7109375" style="0" customWidth="1"/>
    <col min="2" max="2" width="26.140625" style="0" customWidth="1"/>
    <col min="3" max="3" width="5.8515625" style="0" customWidth="1"/>
    <col min="4" max="4" width="3.7109375" style="0" customWidth="1"/>
    <col min="5" max="5" width="2.8515625" style="66" customWidth="1"/>
    <col min="6" max="6" width="25.8515625" style="0" customWidth="1"/>
    <col min="7" max="7" width="21.57421875" style="0" customWidth="1"/>
    <col min="8" max="8" width="19.7109375" style="0" customWidth="1"/>
    <col min="9" max="9" width="23.421875" style="0" customWidth="1"/>
    <col min="10" max="10" width="2.7109375" style="0" customWidth="1"/>
    <col min="11" max="11" width="22.140625" style="0" customWidth="1"/>
    <col min="12" max="12" width="13.140625" style="0" bestFit="1" customWidth="1"/>
  </cols>
  <sheetData>
    <row r="1" ht="12.75"/>
    <row r="2" spans="2:10" ht="18">
      <c r="B2" s="918" t="s">
        <v>392</v>
      </c>
      <c r="C2" s="918"/>
      <c r="D2" s="918"/>
      <c r="E2" s="918"/>
      <c r="F2" s="918"/>
      <c r="G2" s="918"/>
      <c r="H2" s="918"/>
      <c r="I2" s="918"/>
      <c r="J2" s="65"/>
    </row>
    <row r="3" ht="12.75" customHeight="1"/>
    <row r="4" spans="2:20" ht="22.5" customHeight="1">
      <c r="B4" s="779" t="s">
        <v>274</v>
      </c>
      <c r="C4" s="779"/>
      <c r="D4" s="779"/>
      <c r="E4" s="779"/>
      <c r="F4" s="779"/>
      <c r="G4" s="779"/>
      <c r="H4" s="779"/>
      <c r="I4" s="779"/>
      <c r="J4" s="67"/>
      <c r="K4" s="4"/>
      <c r="L4" s="68"/>
      <c r="M4" s="69"/>
      <c r="N4" s="3"/>
      <c r="O4" s="70"/>
      <c r="P4" s="3"/>
      <c r="Q4" s="3"/>
      <c r="R4" s="3"/>
      <c r="S4" s="3"/>
      <c r="T4" s="4"/>
    </row>
    <row r="5" spans="2:20" ht="12" customHeight="1">
      <c r="B5" s="3"/>
      <c r="C5" s="3"/>
      <c r="D5" s="3"/>
      <c r="E5" s="5"/>
      <c r="F5" s="6"/>
      <c r="G5" s="6"/>
      <c r="H5" s="5"/>
      <c r="I5" s="5"/>
      <c r="J5" s="3"/>
      <c r="K5" s="9"/>
      <c r="L5" s="7"/>
      <c r="M5" s="3"/>
      <c r="N5" s="3"/>
      <c r="O5" s="8"/>
      <c r="P5" s="3"/>
      <c r="Q5" s="3"/>
      <c r="R5" s="3"/>
      <c r="S5" s="3"/>
      <c r="T5" s="9"/>
    </row>
    <row r="6" spans="2:11" s="72" customFormat="1" ht="21" customHeight="1">
      <c r="B6" s="919" t="s">
        <v>44</v>
      </c>
      <c r="C6" s="920"/>
      <c r="D6" s="921"/>
      <c r="E6" s="71"/>
      <c r="F6" s="908" t="s">
        <v>70</v>
      </c>
      <c r="G6" s="909"/>
      <c r="H6" s="909"/>
      <c r="I6" s="910"/>
      <c r="J6" s="71"/>
      <c r="K6"/>
    </row>
    <row r="7" spans="2:11" s="72" customFormat="1" ht="17.25" customHeight="1">
      <c r="B7" s="922"/>
      <c r="C7" s="923"/>
      <c r="D7" s="924"/>
      <c r="E7" s="73"/>
      <c r="F7" s="157" t="s">
        <v>71</v>
      </c>
      <c r="G7" s="911" t="s">
        <v>72</v>
      </c>
      <c r="H7" s="913" t="s">
        <v>0</v>
      </c>
      <c r="I7" s="911" t="s">
        <v>73</v>
      </c>
      <c r="J7" s="71"/>
      <c r="K7"/>
    </row>
    <row r="8" spans="2:11" s="72" customFormat="1" ht="17.25" customHeight="1">
      <c r="B8" s="925"/>
      <c r="C8" s="926"/>
      <c r="D8" s="927"/>
      <c r="E8" s="71"/>
      <c r="F8" s="158" t="s">
        <v>74</v>
      </c>
      <c r="G8" s="912"/>
      <c r="H8" s="914"/>
      <c r="I8" s="912"/>
      <c r="J8" s="71"/>
      <c r="K8"/>
    </row>
    <row r="9" spans="2:10" ht="4.5" customHeight="1">
      <c r="B9" s="74"/>
      <c r="C9" s="74"/>
      <c r="D9" s="75"/>
      <c r="E9" s="76"/>
      <c r="F9" s="77"/>
      <c r="G9" s="77"/>
      <c r="H9" s="78"/>
      <c r="I9" s="79"/>
      <c r="J9" s="19"/>
    </row>
    <row r="10" spans="2:12" s="81" customFormat="1" ht="21" customHeight="1">
      <c r="B10" s="915" t="s">
        <v>102</v>
      </c>
      <c r="C10" s="916"/>
      <c r="D10" s="917"/>
      <c r="E10" s="80"/>
      <c r="F10" s="474">
        <f>Plan2!E10</f>
        <v>4788</v>
      </c>
      <c r="G10" s="472">
        <f>Plan4!E10</f>
        <v>127393</v>
      </c>
      <c r="H10" s="472">
        <f>F10+G10</f>
        <v>132181</v>
      </c>
      <c r="I10" s="475">
        <f>Plan6!E10</f>
        <v>101871</v>
      </c>
      <c r="K10"/>
      <c r="L10"/>
    </row>
    <row r="11" spans="2:11" s="81" customFormat="1" ht="21" customHeight="1">
      <c r="B11" s="705" t="str">
        <f>Plan2!B11</f>
        <v>    Aracaju</v>
      </c>
      <c r="C11" s="82"/>
      <c r="D11" s="83"/>
      <c r="E11" s="84"/>
      <c r="F11" s="709">
        <f>Plan2!E11</f>
        <v>23</v>
      </c>
      <c r="G11" s="695">
        <f>Plan4!E11</f>
        <v>1218</v>
      </c>
      <c r="H11" s="689">
        <f aca="true" t="shared" si="0" ref="H11:H34">F11+G11</f>
        <v>1241</v>
      </c>
      <c r="I11" s="710">
        <f>Plan6!E11</f>
        <v>900</v>
      </c>
      <c r="K11"/>
    </row>
    <row r="12" spans="2:11" s="81" customFormat="1" ht="21" customHeight="1">
      <c r="B12" s="706" t="str">
        <f>Plan2!B12</f>
        <v>    Belém</v>
      </c>
      <c r="C12" s="86"/>
      <c r="D12" s="87"/>
      <c r="E12" s="86"/>
      <c r="F12" s="711">
        <f>Plan2!E12</f>
        <v>88</v>
      </c>
      <c r="G12" s="692">
        <f>Plan4!E12</f>
        <v>1147</v>
      </c>
      <c r="H12" s="693">
        <f t="shared" si="0"/>
        <v>1235</v>
      </c>
      <c r="I12" s="712">
        <f>Plan6!E12</f>
        <v>1025</v>
      </c>
      <c r="K12"/>
    </row>
    <row r="13" spans="2:11" s="81" customFormat="1" ht="21" customHeight="1">
      <c r="B13" s="705" t="str">
        <f>Plan2!B13</f>
        <v>    Belo Horizonte</v>
      </c>
      <c r="C13" s="82"/>
      <c r="D13" s="83"/>
      <c r="E13" s="84"/>
      <c r="F13" s="709">
        <f>Plan2!E13</f>
        <v>166</v>
      </c>
      <c r="G13" s="695">
        <f>Plan4!E13</f>
        <v>13323</v>
      </c>
      <c r="H13" s="689">
        <f t="shared" si="0"/>
        <v>13489</v>
      </c>
      <c r="I13" s="710">
        <f>Plan6!E13</f>
        <v>10478</v>
      </c>
      <c r="K13"/>
    </row>
    <row r="14" spans="2:11" s="81" customFormat="1" ht="21" customHeight="1">
      <c r="B14" s="706" t="str">
        <f>Plan2!B14</f>
        <v>    Boa Vista</v>
      </c>
      <c r="C14" s="86"/>
      <c r="D14" s="87"/>
      <c r="E14" s="86"/>
      <c r="F14" s="711">
        <f>Plan2!E14</f>
        <v>85</v>
      </c>
      <c r="G14" s="692">
        <f>Plan4!E14</f>
        <v>2592</v>
      </c>
      <c r="H14" s="693">
        <f t="shared" si="0"/>
        <v>2677</v>
      </c>
      <c r="I14" s="712">
        <f>Plan6!E14</f>
        <v>2140</v>
      </c>
      <c r="K14"/>
    </row>
    <row r="15" spans="2:11" s="81" customFormat="1" ht="21" customHeight="1">
      <c r="B15" s="705" t="str">
        <f>Plan2!B15</f>
        <v>    Brasília</v>
      </c>
      <c r="C15" s="82"/>
      <c r="D15" s="83"/>
      <c r="E15" s="84"/>
      <c r="F15" s="709">
        <f>Plan2!E15</f>
        <v>414</v>
      </c>
      <c r="G15" s="695">
        <f>Plan4!E15</f>
        <v>12353</v>
      </c>
      <c r="H15" s="689">
        <f t="shared" si="0"/>
        <v>12767</v>
      </c>
      <c r="I15" s="710">
        <f>Plan6!E15</f>
        <v>9358</v>
      </c>
      <c r="K15"/>
    </row>
    <row r="16" spans="2:11" s="81" customFormat="1" ht="21" customHeight="1">
      <c r="B16" s="706" t="str">
        <f>Plan2!B16</f>
        <v>    Campo Grande</v>
      </c>
      <c r="C16" s="86"/>
      <c r="D16" s="87"/>
      <c r="E16" s="86"/>
      <c r="F16" s="711">
        <f>Plan2!E16</f>
        <v>73</v>
      </c>
      <c r="G16" s="692">
        <f>Plan4!E16</f>
        <v>6030</v>
      </c>
      <c r="H16" s="693">
        <f t="shared" si="0"/>
        <v>6103</v>
      </c>
      <c r="I16" s="712">
        <f>Plan6!E16</f>
        <v>4540</v>
      </c>
      <c r="K16"/>
    </row>
    <row r="17" spans="2:11" s="81" customFormat="1" ht="21" customHeight="1">
      <c r="B17" s="705" t="str">
        <f>Plan2!B17</f>
        <v>    Cuiabá</v>
      </c>
      <c r="C17" s="82"/>
      <c r="D17" s="83"/>
      <c r="E17" s="84"/>
      <c r="F17" s="709">
        <f>Plan2!E17</f>
        <v>8</v>
      </c>
      <c r="G17" s="695">
        <f>Plan4!E17</f>
        <v>270</v>
      </c>
      <c r="H17" s="689">
        <f t="shared" si="0"/>
        <v>278</v>
      </c>
      <c r="I17" s="710">
        <f>Plan6!E17</f>
        <v>270</v>
      </c>
      <c r="K17"/>
    </row>
    <row r="18" spans="2:11" s="81" customFormat="1" ht="21" customHeight="1">
      <c r="B18" s="706" t="str">
        <f>Plan2!B18</f>
        <v>    Curitiba</v>
      </c>
      <c r="C18" s="86"/>
      <c r="D18" s="95"/>
      <c r="E18" s="86"/>
      <c r="F18" s="711">
        <f>Plan2!E18</f>
        <v>83</v>
      </c>
      <c r="G18" s="692">
        <f>Plan4!E18</f>
        <v>8537</v>
      </c>
      <c r="H18" s="693">
        <f t="shared" si="0"/>
        <v>8620</v>
      </c>
      <c r="I18" s="712">
        <f>Plan6!E18</f>
        <v>6973</v>
      </c>
      <c r="J18" s="90"/>
      <c r="K18" s="418"/>
    </row>
    <row r="19" spans="2:11" s="81" customFormat="1" ht="21" customHeight="1">
      <c r="B19" s="705" t="str">
        <f>Plan2!B19</f>
        <v>    Fortaleza</v>
      </c>
      <c r="C19" s="82"/>
      <c r="D19" s="91"/>
      <c r="E19" s="84"/>
      <c r="F19" s="709">
        <f>Plan2!E19</f>
        <v>337</v>
      </c>
      <c r="G19" s="695">
        <f>Plan4!E19</f>
        <v>7030</v>
      </c>
      <c r="H19" s="689">
        <f t="shared" si="0"/>
        <v>7367</v>
      </c>
      <c r="I19" s="710">
        <f>Plan6!E19</f>
        <v>5941</v>
      </c>
      <c r="K19"/>
    </row>
    <row r="20" spans="2:11" s="81" customFormat="1" ht="21" customHeight="1">
      <c r="B20" s="706" t="str">
        <f>Plan2!B20</f>
        <v>    João Pessoa</v>
      </c>
      <c r="C20" s="86"/>
      <c r="D20" s="87"/>
      <c r="E20" s="86"/>
      <c r="F20" s="711">
        <f>Plan2!E20</f>
        <v>114</v>
      </c>
      <c r="G20" s="692">
        <f>Plan4!E20</f>
        <v>902</v>
      </c>
      <c r="H20" s="693">
        <f t="shared" si="0"/>
        <v>1016</v>
      </c>
      <c r="I20" s="712">
        <f>Plan6!E20</f>
        <v>804</v>
      </c>
      <c r="K20"/>
    </row>
    <row r="21" spans="2:11" s="81" customFormat="1" ht="21" customHeight="1">
      <c r="B21" s="705" t="str">
        <f>Plan2!B21</f>
        <v>    Maceió</v>
      </c>
      <c r="C21" s="82"/>
      <c r="D21" s="83"/>
      <c r="E21" s="84"/>
      <c r="F21" s="709">
        <f>Plan2!E21</f>
        <v>45</v>
      </c>
      <c r="G21" s="695">
        <f>Plan4!E21</f>
        <v>1156</v>
      </c>
      <c r="H21" s="689">
        <f t="shared" si="0"/>
        <v>1201</v>
      </c>
      <c r="I21" s="710">
        <f>Plan6!E21</f>
        <v>844</v>
      </c>
      <c r="J21" s="90"/>
      <c r="K21"/>
    </row>
    <row r="22" spans="2:11" s="81" customFormat="1" ht="21" customHeight="1">
      <c r="B22" s="706" t="str">
        <f>Plan2!B22</f>
        <v>    Manaus</v>
      </c>
      <c r="C22" s="86"/>
      <c r="D22" s="87"/>
      <c r="E22" s="86"/>
      <c r="F22" s="711">
        <f>Plan2!E22</f>
        <v>297</v>
      </c>
      <c r="G22" s="692">
        <f>Plan4!E22</f>
        <v>4168</v>
      </c>
      <c r="H22" s="693">
        <f t="shared" si="0"/>
        <v>4465</v>
      </c>
      <c r="I22" s="712">
        <f>Plan6!E22</f>
        <v>3934</v>
      </c>
      <c r="K22"/>
    </row>
    <row r="23" spans="2:11" s="81" customFormat="1" ht="21" customHeight="1">
      <c r="B23" s="705" t="str">
        <f>Plan2!B23</f>
        <v>    Natal</v>
      </c>
      <c r="C23" s="82"/>
      <c r="D23" s="91"/>
      <c r="E23" s="84"/>
      <c r="F23" s="709">
        <f>Plan2!E23</f>
        <v>64</v>
      </c>
      <c r="G23" s="695">
        <f>Plan4!E23</f>
        <v>1683</v>
      </c>
      <c r="H23" s="689">
        <f t="shared" si="0"/>
        <v>1747</v>
      </c>
      <c r="I23" s="710">
        <f>Plan6!E23</f>
        <v>1400</v>
      </c>
      <c r="K23"/>
    </row>
    <row r="24" spans="2:11" s="81" customFormat="1" ht="21" customHeight="1">
      <c r="B24" s="706" t="str">
        <f>Plan2!B24</f>
        <v>    Palmas</v>
      </c>
      <c r="C24" s="86"/>
      <c r="D24" s="87"/>
      <c r="E24" s="86"/>
      <c r="F24" s="711">
        <f>Plan2!E24</f>
        <v>29</v>
      </c>
      <c r="G24" s="692">
        <f>Plan4!E24</f>
        <v>1586</v>
      </c>
      <c r="H24" s="693">
        <f t="shared" si="0"/>
        <v>1615</v>
      </c>
      <c r="I24" s="712">
        <f>Plan6!E24</f>
        <v>1239</v>
      </c>
      <c r="K24"/>
    </row>
    <row r="25" spans="2:11" s="81" customFormat="1" ht="21" customHeight="1">
      <c r="B25" s="705" t="str">
        <f>Plan2!B25</f>
        <v>    Porto Alegre</v>
      </c>
      <c r="C25" s="82"/>
      <c r="D25" s="91"/>
      <c r="E25" s="92"/>
      <c r="F25" s="709">
        <f>Plan2!E25</f>
        <v>80</v>
      </c>
      <c r="G25" s="695">
        <f>Plan4!E25</f>
        <v>3344</v>
      </c>
      <c r="H25" s="689">
        <f t="shared" si="0"/>
        <v>3424</v>
      </c>
      <c r="I25" s="710">
        <f>Plan6!E25</f>
        <v>2618</v>
      </c>
      <c r="K25"/>
    </row>
    <row r="26" spans="2:11" s="81" customFormat="1" ht="21" customHeight="1">
      <c r="B26" s="706" t="str">
        <f>Plan2!B26</f>
        <v>    Porto Velho</v>
      </c>
      <c r="C26" s="86"/>
      <c r="D26" s="87"/>
      <c r="E26" s="86"/>
      <c r="F26" s="711">
        <f>Plan2!E26</f>
        <v>136</v>
      </c>
      <c r="G26" s="692">
        <f>Plan4!E26</f>
        <v>2101</v>
      </c>
      <c r="H26" s="693">
        <f t="shared" si="0"/>
        <v>2237</v>
      </c>
      <c r="I26" s="712">
        <f>Plan6!E26</f>
        <v>1578</v>
      </c>
      <c r="K26"/>
    </row>
    <row r="27" spans="2:11" s="81" customFormat="1" ht="21" customHeight="1">
      <c r="B27" s="705" t="str">
        <f>Plan2!B27</f>
        <v>    Recife</v>
      </c>
      <c r="C27" s="82"/>
      <c r="D27" s="83"/>
      <c r="E27" s="84"/>
      <c r="F27" s="709">
        <f>Plan2!E27</f>
        <v>53</v>
      </c>
      <c r="G27" s="695">
        <f>Plan4!E27</f>
        <v>2584</v>
      </c>
      <c r="H27" s="689">
        <f t="shared" si="0"/>
        <v>2637</v>
      </c>
      <c r="I27" s="710">
        <f>Plan6!E27</f>
        <v>2014</v>
      </c>
      <c r="K27"/>
    </row>
    <row r="28" spans="2:11" s="81" customFormat="1" ht="21" customHeight="1">
      <c r="B28" s="706" t="str">
        <f>Plan2!B28</f>
        <v>    Rio Branco</v>
      </c>
      <c r="C28" s="86"/>
      <c r="D28" s="87"/>
      <c r="E28" s="86"/>
      <c r="F28" s="711">
        <f>Plan2!E28</f>
        <v>27</v>
      </c>
      <c r="G28" s="692">
        <f>Plan4!E28</f>
        <v>1610</v>
      </c>
      <c r="H28" s="693">
        <f t="shared" si="0"/>
        <v>1637</v>
      </c>
      <c r="I28" s="712">
        <f>Plan6!E28</f>
        <v>1260</v>
      </c>
      <c r="K28"/>
    </row>
    <row r="29" spans="2:11" s="81" customFormat="1" ht="21" customHeight="1">
      <c r="B29" s="705" t="str">
        <f>Plan2!B29</f>
        <v>    Rio de Janeiro</v>
      </c>
      <c r="C29" s="82"/>
      <c r="D29" s="83"/>
      <c r="E29" s="84"/>
      <c r="F29" s="709">
        <f>Plan2!E29</f>
        <v>719</v>
      </c>
      <c r="G29" s="695">
        <f>Plan4!E29</f>
        <v>13165</v>
      </c>
      <c r="H29" s="689">
        <f t="shared" si="0"/>
        <v>13884</v>
      </c>
      <c r="I29" s="710">
        <f>Plan6!E29</f>
        <v>10514</v>
      </c>
      <c r="K29"/>
    </row>
    <row r="30" spans="2:11" s="81" customFormat="1" ht="21" customHeight="1">
      <c r="B30" s="706" t="str">
        <f>Plan2!B30</f>
        <v>    Salvador</v>
      </c>
      <c r="C30" s="86"/>
      <c r="D30" s="87"/>
      <c r="E30" s="86"/>
      <c r="F30" s="711">
        <f>Plan2!E30</f>
        <v>266</v>
      </c>
      <c r="G30" s="692">
        <f>Plan4!E30</f>
        <v>5742</v>
      </c>
      <c r="H30" s="693">
        <f t="shared" si="0"/>
        <v>6008</v>
      </c>
      <c r="I30" s="712">
        <f>Plan6!E30</f>
        <v>4634</v>
      </c>
      <c r="J30" s="93"/>
      <c r="K30"/>
    </row>
    <row r="31" spans="2:11" s="81" customFormat="1" ht="21" customHeight="1">
      <c r="B31" s="705" t="str">
        <f>Plan2!B31</f>
        <v>    São Luís</v>
      </c>
      <c r="C31" s="82"/>
      <c r="D31" s="83"/>
      <c r="E31" s="84"/>
      <c r="F31" s="709">
        <f>Plan2!E31</f>
        <v>59</v>
      </c>
      <c r="G31" s="695">
        <f>Plan4!E31</f>
        <v>1577</v>
      </c>
      <c r="H31" s="689">
        <f t="shared" si="0"/>
        <v>1636</v>
      </c>
      <c r="I31" s="710">
        <f>Plan6!E31</f>
        <v>1239</v>
      </c>
      <c r="K31"/>
    </row>
    <row r="32" spans="2:11" s="81" customFormat="1" ht="21" customHeight="1">
      <c r="B32" s="706" t="str">
        <f>Plan2!B32</f>
        <v>    São Paulo</v>
      </c>
      <c r="C32" s="187"/>
      <c r="D32" s="95"/>
      <c r="E32" s="86"/>
      <c r="F32" s="711">
        <f>Plan2!E32</f>
        <v>1488</v>
      </c>
      <c r="G32" s="692">
        <f>Plan4!E32</f>
        <v>31236</v>
      </c>
      <c r="H32" s="693">
        <f t="shared" si="0"/>
        <v>32724</v>
      </c>
      <c r="I32" s="712">
        <f>Plan6!E32</f>
        <v>24924</v>
      </c>
      <c r="K32"/>
    </row>
    <row r="33" spans="2:11" s="81" customFormat="1" ht="21" customHeight="1">
      <c r="B33" s="705" t="str">
        <f>Plan2!B33</f>
        <v>    Teresina</v>
      </c>
      <c r="C33" s="82"/>
      <c r="D33" s="83"/>
      <c r="E33" s="84"/>
      <c r="F33" s="709">
        <f>Plan2!E33</f>
        <v>112</v>
      </c>
      <c r="G33" s="695">
        <f>Plan4!E33</f>
        <v>1953</v>
      </c>
      <c r="H33" s="689">
        <f t="shared" si="0"/>
        <v>2065</v>
      </c>
      <c r="I33" s="710">
        <f>Plan6!E33</f>
        <v>1575</v>
      </c>
      <c r="K33"/>
    </row>
    <row r="34" spans="2:11" s="81" customFormat="1" ht="21" customHeight="1">
      <c r="B34" s="707" t="str">
        <f>Plan2!B34</f>
        <v>    Vitória</v>
      </c>
      <c r="C34" s="700"/>
      <c r="D34" s="701"/>
      <c r="E34" s="86"/>
      <c r="F34" s="713">
        <f>Plan2!E34</f>
        <v>22</v>
      </c>
      <c r="G34" s="714">
        <f>Plan4!E34</f>
        <v>2086</v>
      </c>
      <c r="H34" s="703">
        <f t="shared" si="0"/>
        <v>2108</v>
      </c>
      <c r="I34" s="715">
        <f>Plan6!E34</f>
        <v>1669</v>
      </c>
      <c r="K34"/>
    </row>
    <row r="35" spans="2:9" ht="15">
      <c r="B35" s="348" t="s">
        <v>169</v>
      </c>
      <c r="C35" s="96"/>
      <c r="D35" s="96"/>
      <c r="F35" s="99"/>
      <c r="G35" s="99"/>
      <c r="H35" s="99"/>
      <c r="I35" s="99"/>
    </row>
    <row r="36" spans="2:4" ht="15">
      <c r="B36" s="348" t="s">
        <v>391</v>
      </c>
      <c r="C36" s="96"/>
      <c r="D36" s="96"/>
    </row>
    <row r="37" spans="2:8" ht="15">
      <c r="B37" s="348"/>
      <c r="C37" s="96"/>
      <c r="D37" s="96"/>
      <c r="H37" s="49"/>
    </row>
    <row r="38" spans="2:4" ht="15">
      <c r="B38" s="97"/>
      <c r="C38" s="96"/>
      <c r="D38" s="96"/>
    </row>
    <row r="39" spans="2:4" ht="15">
      <c r="B39" s="97"/>
      <c r="C39" s="96"/>
      <c r="D39" s="96"/>
    </row>
    <row r="40" spans="2:4" ht="15">
      <c r="B40" s="97"/>
      <c r="C40" s="96"/>
      <c r="D40" s="96"/>
    </row>
    <row r="41" spans="2:9" ht="15" customHeight="1">
      <c r="B41" s="98"/>
      <c r="C41" s="98"/>
      <c r="D41" s="98"/>
      <c r="E41" s="51"/>
      <c r="F41" s="51"/>
      <c r="G41" s="51"/>
      <c r="H41" s="51"/>
      <c r="I41" s="51"/>
    </row>
    <row r="42" spans="4:5" ht="12.75">
      <c r="D42" s="66"/>
      <c r="E42"/>
    </row>
  </sheetData>
  <mergeCells count="8">
    <mergeCell ref="B10:D10"/>
    <mergeCell ref="B2:I2"/>
    <mergeCell ref="B4:I4"/>
    <mergeCell ref="B6:D8"/>
    <mergeCell ref="F6:I6"/>
    <mergeCell ref="G7:G8"/>
    <mergeCell ref="H7:H8"/>
    <mergeCell ref="I7:I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18.xml><?xml version="1.0" encoding="utf-8"?>
<worksheet xmlns="http://schemas.openxmlformats.org/spreadsheetml/2006/main" xmlns:r="http://schemas.openxmlformats.org/officeDocument/2006/relationships">
  <dimension ref="B2:X54"/>
  <sheetViews>
    <sheetView showGridLines="0" showRowColHeaders="0" defaultGridColor="0" zoomScale="60" zoomScaleNormal="60" colorId="8" workbookViewId="0" topLeftCell="A1">
      <selection activeCell="A1" sqref="A1"/>
    </sheetView>
  </sheetViews>
  <sheetFormatPr defaultColWidth="9.140625" defaultRowHeight="12.75"/>
  <cols>
    <col min="1" max="1" width="1.7109375" style="0" customWidth="1"/>
    <col min="2" max="2" width="26.421875" style="0" customWidth="1"/>
    <col min="3" max="3" width="1.7109375" style="0" customWidth="1"/>
    <col min="4" max="4" width="1.28515625" style="0" customWidth="1"/>
    <col min="5" max="5" width="1.7109375" style="0" customWidth="1"/>
    <col min="6" max="6" width="15.57421875" style="0" customWidth="1"/>
    <col min="7" max="7" width="14.00390625" style="0" customWidth="1"/>
    <col min="8" max="9" width="15.57421875" style="0" customWidth="1"/>
    <col min="10" max="10" width="15.7109375" style="0" customWidth="1"/>
    <col min="11" max="11" width="14.421875" style="0" customWidth="1"/>
    <col min="12" max="12" width="15.140625" style="0" customWidth="1"/>
    <col min="13" max="13" width="15.00390625" style="0" customWidth="1"/>
    <col min="14" max="14" width="15.28125" style="0" customWidth="1"/>
    <col min="15" max="15" width="15.7109375" style="0" customWidth="1"/>
    <col min="16" max="16" width="15.28125" style="0" customWidth="1"/>
    <col min="17" max="17" width="20.00390625" style="0" customWidth="1"/>
    <col min="18" max="18" width="11.7109375" style="0" customWidth="1"/>
  </cols>
  <sheetData>
    <row r="2" spans="2:17" ht="19.5" customHeight="1">
      <c r="B2" s="928" t="s">
        <v>392</v>
      </c>
      <c r="C2" s="928"/>
      <c r="D2" s="928"/>
      <c r="E2" s="928"/>
      <c r="F2" s="928"/>
      <c r="G2" s="928"/>
      <c r="H2" s="928"/>
      <c r="I2" s="928"/>
      <c r="J2" s="928"/>
      <c r="K2" s="928"/>
      <c r="L2" s="928"/>
      <c r="M2" s="928"/>
      <c r="N2" s="928"/>
      <c r="O2" s="928"/>
      <c r="P2" s="928"/>
      <c r="Q2" s="928"/>
    </row>
    <row r="3" spans="2:17" ht="13.5" thickBot="1">
      <c r="B3" s="25"/>
      <c r="C3" s="25"/>
      <c r="D3" s="25"/>
      <c r="E3" s="330"/>
      <c r="F3" s="25"/>
      <c r="G3" s="25"/>
      <c r="H3" s="25"/>
      <c r="I3" s="25"/>
      <c r="J3" s="25"/>
      <c r="K3" s="25"/>
      <c r="L3" s="25"/>
      <c r="M3" s="25"/>
      <c r="N3" s="25"/>
      <c r="O3" s="25"/>
      <c r="P3" s="25"/>
      <c r="Q3" s="25"/>
    </row>
    <row r="4" spans="2:17" ht="18.75" thickBot="1">
      <c r="B4" s="938" t="s">
        <v>275</v>
      </c>
      <c r="C4" s="939"/>
      <c r="D4" s="939"/>
      <c r="E4" s="939"/>
      <c r="F4" s="939"/>
      <c r="G4" s="939"/>
      <c r="H4" s="939"/>
      <c r="I4" s="939"/>
      <c r="J4" s="939"/>
      <c r="K4" s="939"/>
      <c r="L4" s="939"/>
      <c r="M4" s="939"/>
      <c r="N4" s="939"/>
      <c r="O4" s="939"/>
      <c r="P4" s="939"/>
      <c r="Q4" s="940"/>
    </row>
    <row r="5" spans="2:17" ht="12" customHeight="1">
      <c r="B5" s="3"/>
      <c r="C5" s="3"/>
      <c r="D5" s="3"/>
      <c r="E5" s="5"/>
      <c r="F5" s="6"/>
      <c r="G5" s="6"/>
      <c r="H5" s="5"/>
      <c r="I5" s="5"/>
      <c r="J5" s="3"/>
      <c r="K5" s="25"/>
      <c r="L5" s="25"/>
      <c r="M5" s="25"/>
      <c r="N5" s="25"/>
      <c r="O5" s="25"/>
      <c r="P5" s="25"/>
      <c r="Q5" s="25"/>
    </row>
    <row r="6" spans="2:17" ht="16.5">
      <c r="B6" s="932" t="s">
        <v>210</v>
      </c>
      <c r="C6" s="933"/>
      <c r="D6" s="934"/>
      <c r="E6" s="71"/>
      <c r="F6" s="548"/>
      <c r="G6" s="367"/>
      <c r="H6" s="367"/>
      <c r="I6" s="367"/>
      <c r="J6" s="367"/>
      <c r="K6" s="367"/>
      <c r="L6" s="367"/>
      <c r="M6" s="367"/>
      <c r="N6" s="367"/>
      <c r="O6" s="367"/>
      <c r="P6" s="367"/>
      <c r="Q6" s="546"/>
    </row>
    <row r="7" spans="2:17" ht="16.5">
      <c r="B7" s="935"/>
      <c r="C7" s="936"/>
      <c r="D7" s="937"/>
      <c r="E7" s="331"/>
      <c r="F7" s="549">
        <v>1995</v>
      </c>
      <c r="G7" s="368">
        <v>1996</v>
      </c>
      <c r="H7" s="368">
        <v>1997</v>
      </c>
      <c r="I7" s="368">
        <v>1998</v>
      </c>
      <c r="J7" s="368">
        <v>1999</v>
      </c>
      <c r="K7" s="368">
        <v>2000</v>
      </c>
      <c r="L7" s="368">
        <v>2001</v>
      </c>
      <c r="M7" s="368">
        <v>2002</v>
      </c>
      <c r="N7" s="368">
        <v>2003</v>
      </c>
      <c r="O7" s="368">
        <v>2004</v>
      </c>
      <c r="P7" s="368">
        <v>2005</v>
      </c>
      <c r="Q7" s="547">
        <v>2006</v>
      </c>
    </row>
    <row r="8" spans="2:17" ht="16.5">
      <c r="B8" s="935"/>
      <c r="C8" s="936"/>
      <c r="D8" s="937"/>
      <c r="E8" s="71"/>
      <c r="F8" s="549"/>
      <c r="G8" s="368"/>
      <c r="H8" s="368"/>
      <c r="I8" s="368"/>
      <c r="J8" s="368"/>
      <c r="K8" s="368"/>
      <c r="L8" s="368"/>
      <c r="M8" s="368"/>
      <c r="N8" s="368"/>
      <c r="O8" s="368"/>
      <c r="P8" s="368"/>
      <c r="Q8" s="547"/>
    </row>
    <row r="9" spans="2:17" ht="4.5" customHeight="1">
      <c r="B9" s="341"/>
      <c r="C9" s="332"/>
      <c r="D9" s="342"/>
      <c r="E9" s="76"/>
      <c r="F9" s="343"/>
      <c r="G9" s="333"/>
      <c r="H9" s="333"/>
      <c r="I9" s="334"/>
      <c r="J9" s="19"/>
      <c r="K9" s="25"/>
      <c r="L9" s="25"/>
      <c r="M9" s="25"/>
      <c r="N9" s="25"/>
      <c r="O9" s="25"/>
      <c r="P9" s="25"/>
      <c r="Q9" s="54"/>
    </row>
    <row r="10" spans="2:24" ht="16.5">
      <c r="B10" s="929" t="s">
        <v>101</v>
      </c>
      <c r="C10" s="930"/>
      <c r="D10" s="931"/>
      <c r="E10" s="335"/>
      <c r="F10" s="558">
        <v>26609232</v>
      </c>
      <c r="G10" s="559">
        <v>27747815</v>
      </c>
      <c r="H10" s="559">
        <v>28886388</v>
      </c>
      <c r="I10" s="559">
        <v>30939466</v>
      </c>
      <c r="J10" s="559">
        <v>32318646</v>
      </c>
      <c r="K10" s="559">
        <v>29503503</v>
      </c>
      <c r="L10" s="559">
        <v>31913003</v>
      </c>
      <c r="M10" s="559">
        <v>34284967</v>
      </c>
      <c r="N10" s="559">
        <v>36658501</v>
      </c>
      <c r="O10" s="559">
        <v>39240875</v>
      </c>
      <c r="P10" s="559">
        <v>42071961</v>
      </c>
      <c r="Q10" s="560">
        <f>SUM(Q11:Q37)</f>
        <v>45370640</v>
      </c>
      <c r="R10" s="120"/>
      <c r="S10" s="120"/>
      <c r="T10" s="120"/>
      <c r="U10" s="120"/>
      <c r="V10" s="120"/>
      <c r="W10" s="120"/>
      <c r="X10" s="120"/>
    </row>
    <row r="11" spans="2:17" ht="16.5">
      <c r="B11" s="103" t="s">
        <v>17</v>
      </c>
      <c r="C11" s="104"/>
      <c r="D11" s="105"/>
      <c r="E11" s="84"/>
      <c r="F11" s="550">
        <v>31206</v>
      </c>
      <c r="G11" s="371">
        <v>33160</v>
      </c>
      <c r="H11" s="371">
        <v>35116</v>
      </c>
      <c r="I11" s="371">
        <v>36572</v>
      </c>
      <c r="J11" s="372">
        <v>38000</v>
      </c>
      <c r="K11" s="373">
        <v>41283</v>
      </c>
      <c r="L11" s="373">
        <v>47003</v>
      </c>
      <c r="M11" s="373">
        <v>52800</v>
      </c>
      <c r="N11" s="425">
        <v>58991</v>
      </c>
      <c r="O11" s="425">
        <v>65692</v>
      </c>
      <c r="P11" s="425">
        <v>73208</v>
      </c>
      <c r="Q11" s="628">
        <f>Plan41!E11</f>
        <v>82758</v>
      </c>
    </row>
    <row r="12" spans="2:17" ht="16.5">
      <c r="B12" s="85" t="s">
        <v>18</v>
      </c>
      <c r="C12" s="86"/>
      <c r="D12" s="87"/>
      <c r="E12" s="88"/>
      <c r="F12" s="374">
        <v>160990</v>
      </c>
      <c r="G12" s="375">
        <v>176765</v>
      </c>
      <c r="H12" s="375">
        <v>192539</v>
      </c>
      <c r="I12" s="375">
        <v>207160</v>
      </c>
      <c r="J12" s="376">
        <v>209936</v>
      </c>
      <c r="K12" s="377">
        <v>170963</v>
      </c>
      <c r="L12" s="377">
        <v>184710</v>
      </c>
      <c r="M12" s="377">
        <v>200775</v>
      </c>
      <c r="N12" s="426">
        <v>219354</v>
      </c>
      <c r="O12" s="426">
        <v>236993</v>
      </c>
      <c r="P12" s="426">
        <v>256931</v>
      </c>
      <c r="Q12" s="629">
        <f>Plan41!E12</f>
        <v>280363</v>
      </c>
    </row>
    <row r="13" spans="2:17" ht="16.5">
      <c r="B13" s="106" t="s">
        <v>19</v>
      </c>
      <c r="C13" s="104"/>
      <c r="D13" s="105"/>
      <c r="E13" s="84"/>
      <c r="F13" s="370">
        <v>24154</v>
      </c>
      <c r="G13" s="371">
        <v>25025</v>
      </c>
      <c r="H13" s="371">
        <v>25896</v>
      </c>
      <c r="I13" s="371">
        <v>39974</v>
      </c>
      <c r="J13" s="372">
        <v>42883</v>
      </c>
      <c r="K13" s="373">
        <v>28022</v>
      </c>
      <c r="L13" s="373">
        <v>33117</v>
      </c>
      <c r="M13" s="373">
        <v>38448</v>
      </c>
      <c r="N13" s="425">
        <v>43191</v>
      </c>
      <c r="O13" s="425">
        <v>49118</v>
      </c>
      <c r="P13" s="425">
        <v>56765</v>
      </c>
      <c r="Q13" s="628">
        <f>Plan41!E13</f>
        <v>65794</v>
      </c>
    </row>
    <row r="14" spans="2:17" ht="16.5">
      <c r="B14" s="85" t="s">
        <v>20</v>
      </c>
      <c r="C14" s="86"/>
      <c r="D14" s="87"/>
      <c r="E14" s="88"/>
      <c r="F14" s="374">
        <v>134690</v>
      </c>
      <c r="G14" s="378">
        <v>170910</v>
      </c>
      <c r="H14" s="375">
        <v>207130</v>
      </c>
      <c r="I14" s="375">
        <v>204644</v>
      </c>
      <c r="J14" s="376">
        <v>215684</v>
      </c>
      <c r="K14" s="377">
        <v>182888</v>
      </c>
      <c r="L14" s="377">
        <v>203361</v>
      </c>
      <c r="M14" s="377">
        <v>224227</v>
      </c>
      <c r="N14" s="426">
        <v>245677</v>
      </c>
      <c r="O14" s="426">
        <v>273016</v>
      </c>
      <c r="P14" s="426">
        <v>308268</v>
      </c>
      <c r="Q14" s="629">
        <f>Plan41!E14</f>
        <v>343035</v>
      </c>
    </row>
    <row r="15" spans="2:17" ht="16.5">
      <c r="B15" s="106" t="s">
        <v>21</v>
      </c>
      <c r="C15" s="104"/>
      <c r="D15" s="105"/>
      <c r="E15" s="84"/>
      <c r="F15" s="370">
        <v>647723</v>
      </c>
      <c r="G15" s="371">
        <v>704624</v>
      </c>
      <c r="H15" s="371">
        <v>761524</v>
      </c>
      <c r="I15" s="371">
        <v>834376</v>
      </c>
      <c r="J15" s="372">
        <v>902375</v>
      </c>
      <c r="K15" s="373">
        <v>789834</v>
      </c>
      <c r="L15" s="373">
        <v>882063</v>
      </c>
      <c r="M15" s="373">
        <v>977912</v>
      </c>
      <c r="N15" s="425">
        <v>1075709</v>
      </c>
      <c r="O15" s="425">
        <v>1173603</v>
      </c>
      <c r="P15" s="425">
        <v>1292025</v>
      </c>
      <c r="Q15" s="628">
        <f>Plan41!E15</f>
        <v>1424983</v>
      </c>
    </row>
    <row r="16" spans="2:17" ht="16.5">
      <c r="B16" s="85" t="s">
        <v>22</v>
      </c>
      <c r="C16" s="86"/>
      <c r="D16" s="87"/>
      <c r="E16" s="84"/>
      <c r="F16" s="374">
        <v>430532</v>
      </c>
      <c r="G16" s="375">
        <v>485258</v>
      </c>
      <c r="H16" s="375">
        <v>539983</v>
      </c>
      <c r="I16" s="375">
        <v>590774</v>
      </c>
      <c r="J16" s="376">
        <v>572820</v>
      </c>
      <c r="K16" s="377">
        <v>635029</v>
      </c>
      <c r="L16" s="377">
        <v>699877</v>
      </c>
      <c r="M16" s="377">
        <v>767554</v>
      </c>
      <c r="N16" s="426">
        <v>831499</v>
      </c>
      <c r="O16" s="426">
        <v>893544</v>
      </c>
      <c r="P16" s="426">
        <v>964769</v>
      </c>
      <c r="Q16" s="629">
        <f>Plan41!E16</f>
        <v>1058587</v>
      </c>
    </row>
    <row r="17" spans="2:17" ht="16.5">
      <c r="B17" s="106" t="s">
        <v>75</v>
      </c>
      <c r="C17" s="104"/>
      <c r="D17" s="105"/>
      <c r="E17" s="84"/>
      <c r="F17" s="370">
        <v>588797</v>
      </c>
      <c r="G17" s="371">
        <v>647990</v>
      </c>
      <c r="H17" s="371">
        <v>707183</v>
      </c>
      <c r="I17" s="371">
        <v>743609</v>
      </c>
      <c r="J17" s="372">
        <v>776894</v>
      </c>
      <c r="K17" s="373">
        <v>596543</v>
      </c>
      <c r="L17" s="373">
        <v>645133</v>
      </c>
      <c r="M17" s="373">
        <v>688443</v>
      </c>
      <c r="N17" s="425">
        <v>732874</v>
      </c>
      <c r="O17" s="425">
        <v>778926</v>
      </c>
      <c r="P17" s="425">
        <v>826302</v>
      </c>
      <c r="Q17" s="628">
        <f>Plan41!E17</f>
        <v>891013</v>
      </c>
    </row>
    <row r="18" spans="2:17" ht="16.5">
      <c r="B18" s="85" t="s">
        <v>23</v>
      </c>
      <c r="C18" s="86"/>
      <c r="D18" s="89"/>
      <c r="E18" s="84"/>
      <c r="F18" s="374">
        <v>460575</v>
      </c>
      <c r="G18" s="375">
        <v>486916</v>
      </c>
      <c r="H18" s="375">
        <v>513257</v>
      </c>
      <c r="I18" s="375">
        <v>470101</v>
      </c>
      <c r="J18" s="376">
        <v>505918</v>
      </c>
      <c r="K18" s="377">
        <v>499140</v>
      </c>
      <c r="L18" s="377">
        <v>548985</v>
      </c>
      <c r="M18" s="377">
        <v>594042</v>
      </c>
      <c r="N18" s="426">
        <v>639288</v>
      </c>
      <c r="O18" s="426">
        <v>692588</v>
      </c>
      <c r="P18" s="426">
        <v>753475</v>
      </c>
      <c r="Q18" s="629">
        <f>Plan41!E18</f>
        <v>829534</v>
      </c>
    </row>
    <row r="19" spans="2:17" ht="16.5">
      <c r="B19" s="106" t="s">
        <v>24</v>
      </c>
      <c r="C19" s="104"/>
      <c r="D19" s="107"/>
      <c r="E19" s="84"/>
      <c r="F19" s="370">
        <v>1006818</v>
      </c>
      <c r="G19" s="371">
        <v>920742</v>
      </c>
      <c r="H19" s="371">
        <v>834665</v>
      </c>
      <c r="I19" s="371">
        <v>917960</v>
      </c>
      <c r="J19" s="372">
        <v>997242</v>
      </c>
      <c r="K19" s="373">
        <v>942940</v>
      </c>
      <c r="L19" s="373">
        <v>1033056</v>
      </c>
      <c r="M19" s="373">
        <v>1128209</v>
      </c>
      <c r="N19" s="425">
        <v>1224620</v>
      </c>
      <c r="O19" s="425">
        <v>1330876</v>
      </c>
      <c r="P19" s="425">
        <v>1444165</v>
      </c>
      <c r="Q19" s="628">
        <f>Plan41!E19</f>
        <v>1574386</v>
      </c>
    </row>
    <row r="20" spans="2:17" ht="16.5">
      <c r="B20" s="85" t="s">
        <v>25</v>
      </c>
      <c r="C20" s="86"/>
      <c r="D20" s="87"/>
      <c r="E20" s="84"/>
      <c r="F20" s="374">
        <v>158117</v>
      </c>
      <c r="G20" s="375">
        <v>176939</v>
      </c>
      <c r="H20" s="375">
        <v>195760</v>
      </c>
      <c r="I20" s="375">
        <v>218726</v>
      </c>
      <c r="J20" s="376">
        <v>226860</v>
      </c>
      <c r="K20" s="377">
        <v>202526</v>
      </c>
      <c r="L20" s="377">
        <v>227095</v>
      </c>
      <c r="M20" s="377">
        <v>253088</v>
      </c>
      <c r="N20" s="426">
        <v>284251</v>
      </c>
      <c r="O20" s="426">
        <v>318121</v>
      </c>
      <c r="P20" s="426">
        <v>362537</v>
      </c>
      <c r="Q20" s="629">
        <f>Plan41!E20</f>
        <v>412519</v>
      </c>
    </row>
    <row r="21" spans="2:17" ht="16.5">
      <c r="B21" s="106" t="s">
        <v>26</v>
      </c>
      <c r="C21" s="104"/>
      <c r="D21" s="105"/>
      <c r="E21" s="84"/>
      <c r="F21" s="370">
        <v>255027</v>
      </c>
      <c r="G21" s="371">
        <v>287772</v>
      </c>
      <c r="H21" s="371">
        <v>320517</v>
      </c>
      <c r="I21" s="371">
        <v>365995</v>
      </c>
      <c r="J21" s="372">
        <v>404112</v>
      </c>
      <c r="K21" s="373">
        <v>372375</v>
      </c>
      <c r="L21" s="373">
        <v>421178</v>
      </c>
      <c r="M21" s="373">
        <v>475982</v>
      </c>
      <c r="N21" s="425">
        <v>536468</v>
      </c>
      <c r="O21" s="425">
        <v>609284</v>
      </c>
      <c r="P21" s="425">
        <v>674792</v>
      </c>
      <c r="Q21" s="628">
        <f>Plan41!E21</f>
        <v>730609</v>
      </c>
    </row>
    <row r="22" spans="2:17" ht="16.5">
      <c r="B22" s="85" t="s">
        <v>27</v>
      </c>
      <c r="C22" s="86"/>
      <c r="D22" s="87"/>
      <c r="E22" s="84"/>
      <c r="F22" s="374">
        <v>294189</v>
      </c>
      <c r="G22" s="375">
        <v>299323</v>
      </c>
      <c r="H22" s="375">
        <v>304457</v>
      </c>
      <c r="I22" s="375">
        <v>333233</v>
      </c>
      <c r="J22" s="376">
        <v>360715</v>
      </c>
      <c r="K22" s="377">
        <v>393038</v>
      </c>
      <c r="L22" s="377">
        <v>434566</v>
      </c>
      <c r="M22" s="377">
        <v>477887</v>
      </c>
      <c r="N22" s="426">
        <v>519990</v>
      </c>
      <c r="O22" s="426">
        <v>566889</v>
      </c>
      <c r="P22" s="426">
        <v>614966</v>
      </c>
      <c r="Q22" s="629">
        <f>Plan41!E22</f>
        <v>663972</v>
      </c>
    </row>
    <row r="23" spans="2:17" ht="16.5">
      <c r="B23" s="106" t="s">
        <v>28</v>
      </c>
      <c r="C23" s="104"/>
      <c r="D23" s="107"/>
      <c r="E23" s="84"/>
      <c r="F23" s="370">
        <v>2707402</v>
      </c>
      <c r="G23" s="371">
        <v>2922291</v>
      </c>
      <c r="H23" s="371">
        <v>3137180</v>
      </c>
      <c r="I23" s="371">
        <v>3350408</v>
      </c>
      <c r="J23" s="372">
        <v>3084696</v>
      </c>
      <c r="K23" s="373">
        <v>3191982</v>
      </c>
      <c r="L23" s="373">
        <v>3416476</v>
      </c>
      <c r="M23" s="373">
        <v>3640081</v>
      </c>
      <c r="N23" s="425">
        <v>3883887</v>
      </c>
      <c r="O23" s="425">
        <v>4133805</v>
      </c>
      <c r="P23" s="425">
        <v>4429807</v>
      </c>
      <c r="Q23" s="628">
        <f>Plan41!E23</f>
        <v>4796027</v>
      </c>
    </row>
    <row r="24" spans="2:17" ht="16.5">
      <c r="B24" s="85" t="s">
        <v>29</v>
      </c>
      <c r="C24" s="86"/>
      <c r="D24" s="87"/>
      <c r="E24" s="84"/>
      <c r="F24" s="374">
        <v>206136</v>
      </c>
      <c r="G24" s="375">
        <v>227536</v>
      </c>
      <c r="H24" s="375">
        <v>248936</v>
      </c>
      <c r="I24" s="375">
        <v>277260</v>
      </c>
      <c r="J24" s="376">
        <v>303672</v>
      </c>
      <c r="K24" s="377">
        <v>281143</v>
      </c>
      <c r="L24" s="377">
        <v>313900</v>
      </c>
      <c r="M24" s="377">
        <v>350178</v>
      </c>
      <c r="N24" s="426">
        <v>394267</v>
      </c>
      <c r="O24" s="426">
        <v>442530</v>
      </c>
      <c r="P24" s="426">
        <v>497802</v>
      </c>
      <c r="Q24" s="629">
        <f>Plan41!E24</f>
        <v>554892</v>
      </c>
    </row>
    <row r="25" spans="2:17" ht="16.5">
      <c r="B25" s="106" t="s">
        <v>30</v>
      </c>
      <c r="C25" s="104"/>
      <c r="D25" s="107"/>
      <c r="E25" s="84"/>
      <c r="F25" s="370">
        <v>198351</v>
      </c>
      <c r="G25" s="371">
        <v>215391</v>
      </c>
      <c r="H25" s="371">
        <v>232431</v>
      </c>
      <c r="I25" s="371">
        <v>229448</v>
      </c>
      <c r="J25" s="372">
        <v>251136</v>
      </c>
      <c r="K25" s="373">
        <v>248080</v>
      </c>
      <c r="L25" s="373">
        <v>272766</v>
      </c>
      <c r="M25" s="373">
        <v>298580</v>
      </c>
      <c r="N25" s="425">
        <v>325018</v>
      </c>
      <c r="O25" s="425">
        <v>349733</v>
      </c>
      <c r="P25" s="425">
        <v>379446</v>
      </c>
      <c r="Q25" s="628">
        <f>Plan41!E25</f>
        <v>419784</v>
      </c>
    </row>
    <row r="26" spans="2:17" ht="16.5">
      <c r="B26" s="85" t="s">
        <v>31</v>
      </c>
      <c r="C26" s="86"/>
      <c r="D26" s="87"/>
      <c r="E26" s="84"/>
      <c r="F26" s="374">
        <v>1736464</v>
      </c>
      <c r="G26" s="375">
        <v>1897364</v>
      </c>
      <c r="H26" s="375">
        <v>2058263</v>
      </c>
      <c r="I26" s="375">
        <v>2231088</v>
      </c>
      <c r="J26" s="376">
        <v>2370654</v>
      </c>
      <c r="K26" s="377">
        <v>2371726</v>
      </c>
      <c r="L26" s="377">
        <v>2557536</v>
      </c>
      <c r="M26" s="377">
        <v>2750399</v>
      </c>
      <c r="N26" s="426">
        <v>2969668</v>
      </c>
      <c r="O26" s="426">
        <v>3233503</v>
      </c>
      <c r="P26" s="426">
        <v>3488343</v>
      </c>
      <c r="Q26" s="629">
        <f>Plan41!E26</f>
        <v>3739741</v>
      </c>
    </row>
    <row r="27" spans="2:17" ht="16.5">
      <c r="B27" s="106" t="s">
        <v>76</v>
      </c>
      <c r="C27" s="104"/>
      <c r="D27" s="105"/>
      <c r="E27" s="84"/>
      <c r="F27" s="370">
        <v>630705</v>
      </c>
      <c r="G27" s="371">
        <v>698729</v>
      </c>
      <c r="H27" s="371">
        <v>766753</v>
      </c>
      <c r="I27" s="371">
        <v>753765</v>
      </c>
      <c r="J27" s="372">
        <v>813513</v>
      </c>
      <c r="K27" s="373">
        <v>724482</v>
      </c>
      <c r="L27" s="373">
        <v>794160</v>
      </c>
      <c r="M27" s="373">
        <v>862538</v>
      </c>
      <c r="N27" s="425">
        <v>920965</v>
      </c>
      <c r="O27" s="425">
        <v>983547</v>
      </c>
      <c r="P27" s="425">
        <v>1053828</v>
      </c>
      <c r="Q27" s="628">
        <f>Plan41!E27</f>
        <v>1142940</v>
      </c>
    </row>
    <row r="28" spans="2:17" ht="16.5">
      <c r="B28" s="85" t="s">
        <v>33</v>
      </c>
      <c r="C28" s="86"/>
      <c r="D28" s="87"/>
      <c r="E28" s="84"/>
      <c r="F28" s="374">
        <v>109497</v>
      </c>
      <c r="G28" s="375">
        <v>101582</v>
      </c>
      <c r="H28" s="375">
        <v>93667</v>
      </c>
      <c r="I28" s="375">
        <v>167917</v>
      </c>
      <c r="J28" s="376">
        <v>197571</v>
      </c>
      <c r="K28" s="377">
        <v>161877</v>
      </c>
      <c r="L28" s="377">
        <v>185211</v>
      </c>
      <c r="M28" s="377">
        <v>211053</v>
      </c>
      <c r="N28" s="426">
        <v>237380</v>
      </c>
      <c r="O28" s="426">
        <v>264570</v>
      </c>
      <c r="P28" s="426">
        <v>294827</v>
      </c>
      <c r="Q28" s="629">
        <f>Plan41!E28</f>
        <v>333317</v>
      </c>
    </row>
    <row r="29" spans="2:17" ht="16.5">
      <c r="B29" s="106" t="s">
        <v>34</v>
      </c>
      <c r="C29" s="104"/>
      <c r="D29" s="105"/>
      <c r="E29" s="84"/>
      <c r="F29" s="370">
        <v>3135108</v>
      </c>
      <c r="G29" s="371">
        <v>2788768</v>
      </c>
      <c r="H29" s="371">
        <v>2442427</v>
      </c>
      <c r="I29" s="371">
        <v>2774604</v>
      </c>
      <c r="J29" s="372">
        <v>3088926</v>
      </c>
      <c r="K29" s="373">
        <v>2391885</v>
      </c>
      <c r="L29" s="373">
        <v>2577117</v>
      </c>
      <c r="M29" s="373">
        <v>2754376</v>
      </c>
      <c r="N29" s="425">
        <v>2894882</v>
      </c>
      <c r="O29" s="425">
        <v>3034980</v>
      </c>
      <c r="P29" s="425">
        <v>3186100</v>
      </c>
      <c r="Q29" s="628">
        <f>Plan41!E29</f>
        <v>3360294</v>
      </c>
    </row>
    <row r="30" spans="2:17" ht="16.5">
      <c r="B30" s="85" t="s">
        <v>35</v>
      </c>
      <c r="C30" s="86"/>
      <c r="D30" s="87"/>
      <c r="E30" s="84"/>
      <c r="F30" s="374">
        <v>184562</v>
      </c>
      <c r="G30" s="375">
        <v>207866</v>
      </c>
      <c r="H30" s="375">
        <v>231169</v>
      </c>
      <c r="I30" s="375">
        <v>257651</v>
      </c>
      <c r="J30" s="379">
        <v>280048</v>
      </c>
      <c r="K30" s="380">
        <v>246445</v>
      </c>
      <c r="L30" s="380">
        <v>276620</v>
      </c>
      <c r="M30" s="380">
        <v>311950</v>
      </c>
      <c r="N30" s="426">
        <v>339977</v>
      </c>
      <c r="O30" s="426">
        <v>371990</v>
      </c>
      <c r="P30" s="426">
        <v>408867</v>
      </c>
      <c r="Q30" s="629">
        <f>Plan41!E30</f>
        <v>455822</v>
      </c>
    </row>
    <row r="31" spans="2:17" ht="16.5">
      <c r="B31" s="106" t="s">
        <v>77</v>
      </c>
      <c r="C31" s="104"/>
      <c r="D31" s="105"/>
      <c r="E31" s="84"/>
      <c r="F31" s="370">
        <v>2293057</v>
      </c>
      <c r="G31" s="371">
        <v>2462046</v>
      </c>
      <c r="H31" s="371">
        <v>2631035</v>
      </c>
      <c r="I31" s="371">
        <v>2761088</v>
      </c>
      <c r="J31" s="372">
        <v>2902378</v>
      </c>
      <c r="K31" s="373">
        <v>2525378</v>
      </c>
      <c r="L31" s="373">
        <v>2706175</v>
      </c>
      <c r="M31" s="373">
        <v>2884540</v>
      </c>
      <c r="N31" s="425">
        <v>3076512</v>
      </c>
      <c r="O31" s="425">
        <v>3281785</v>
      </c>
      <c r="P31" s="425">
        <v>3469240</v>
      </c>
      <c r="Q31" s="628">
        <f>Plan41!E31</f>
        <v>3663308</v>
      </c>
    </row>
    <row r="32" spans="2:17" ht="16.5">
      <c r="B32" s="85" t="s">
        <v>37</v>
      </c>
      <c r="C32" s="94"/>
      <c r="D32" s="95"/>
      <c r="E32" s="84"/>
      <c r="F32" s="374">
        <v>120207</v>
      </c>
      <c r="G32" s="375">
        <v>139604</v>
      </c>
      <c r="H32" s="375">
        <v>159000</v>
      </c>
      <c r="I32" s="375">
        <v>178866</v>
      </c>
      <c r="J32" s="376">
        <v>205896</v>
      </c>
      <c r="K32" s="377">
        <v>164948</v>
      </c>
      <c r="L32" s="377">
        <v>190719</v>
      </c>
      <c r="M32" s="377">
        <v>212922</v>
      </c>
      <c r="N32" s="426">
        <v>236384</v>
      </c>
      <c r="O32" s="426">
        <v>266398</v>
      </c>
      <c r="P32" s="426">
        <v>296763</v>
      </c>
      <c r="Q32" s="629">
        <f>Plan41!E32</f>
        <v>328919</v>
      </c>
    </row>
    <row r="33" spans="2:17" ht="16.5">
      <c r="B33" s="103" t="s">
        <v>78</v>
      </c>
      <c r="C33" s="104"/>
      <c r="D33" s="105"/>
      <c r="E33" s="84"/>
      <c r="F33" s="370">
        <v>26148</v>
      </c>
      <c r="G33" s="371">
        <v>29176</v>
      </c>
      <c r="H33" s="371">
        <v>32204</v>
      </c>
      <c r="I33" s="371">
        <v>37462</v>
      </c>
      <c r="J33" s="372">
        <v>40375</v>
      </c>
      <c r="K33" s="373">
        <v>36094</v>
      </c>
      <c r="L33" s="373">
        <v>41737</v>
      </c>
      <c r="M33" s="373">
        <v>48008</v>
      </c>
      <c r="N33" s="425">
        <v>54076</v>
      </c>
      <c r="O33" s="425">
        <v>59304</v>
      </c>
      <c r="P33" s="425">
        <v>64557</v>
      </c>
      <c r="Q33" s="628">
        <f>Plan41!E33</f>
        <v>72146</v>
      </c>
    </row>
    <row r="34" spans="2:17" ht="16.5">
      <c r="B34" s="85" t="s">
        <v>38</v>
      </c>
      <c r="C34" s="86"/>
      <c r="D34" s="87"/>
      <c r="E34" s="84"/>
      <c r="F34" s="374">
        <v>992111</v>
      </c>
      <c r="G34" s="375">
        <v>1113435</v>
      </c>
      <c r="H34" s="375">
        <v>1234758</v>
      </c>
      <c r="I34" s="375">
        <v>1331279</v>
      </c>
      <c r="J34" s="376">
        <v>1408990</v>
      </c>
      <c r="K34" s="377">
        <v>1452226</v>
      </c>
      <c r="L34" s="377">
        <v>1588549</v>
      </c>
      <c r="M34" s="377">
        <v>1731414</v>
      </c>
      <c r="N34" s="426">
        <v>1882400</v>
      </c>
      <c r="O34" s="426">
        <v>2054928</v>
      </c>
      <c r="P34" s="426">
        <v>2241769</v>
      </c>
      <c r="Q34" s="629">
        <f>Plan41!E34</f>
        <v>2437535</v>
      </c>
    </row>
    <row r="35" spans="2:17" ht="16.5">
      <c r="B35" s="106" t="s">
        <v>39</v>
      </c>
      <c r="C35" s="104"/>
      <c r="D35" s="105"/>
      <c r="E35" s="84"/>
      <c r="F35" s="370">
        <v>9915931</v>
      </c>
      <c r="G35" s="371">
        <v>10342810</v>
      </c>
      <c r="H35" s="371">
        <v>10769688</v>
      </c>
      <c r="I35" s="371">
        <v>11400948</v>
      </c>
      <c r="J35" s="372">
        <v>11867438</v>
      </c>
      <c r="K35" s="373">
        <v>10603826</v>
      </c>
      <c r="L35" s="373">
        <v>11348349</v>
      </c>
      <c r="M35" s="373">
        <v>12025243</v>
      </c>
      <c r="N35" s="425">
        <v>12665366</v>
      </c>
      <c r="O35" s="425">
        <v>13367137</v>
      </c>
      <c r="P35" s="425">
        <v>14176475</v>
      </c>
      <c r="Q35" s="628">
        <f>Plan41!E35</f>
        <v>15187281</v>
      </c>
    </row>
    <row r="36" spans="2:17" ht="16.5">
      <c r="B36" s="85" t="s">
        <v>40</v>
      </c>
      <c r="C36" s="86"/>
      <c r="D36" s="87"/>
      <c r="E36" s="84"/>
      <c r="F36" s="374">
        <v>128205</v>
      </c>
      <c r="G36" s="375">
        <v>141599</v>
      </c>
      <c r="H36" s="375">
        <v>154993</v>
      </c>
      <c r="I36" s="375">
        <v>168032</v>
      </c>
      <c r="J36" s="376">
        <v>177206</v>
      </c>
      <c r="K36" s="377">
        <v>163603</v>
      </c>
      <c r="L36" s="377">
        <v>178920</v>
      </c>
      <c r="M36" s="377">
        <v>196543</v>
      </c>
      <c r="N36" s="426">
        <v>214134</v>
      </c>
      <c r="O36" s="426">
        <v>230859</v>
      </c>
      <c r="P36" s="426">
        <v>248387</v>
      </c>
      <c r="Q36" s="629">
        <f>Plan41!E36</f>
        <v>269323</v>
      </c>
    </row>
    <row r="37" spans="2:17" ht="16.5">
      <c r="B37" s="108" t="s">
        <v>41</v>
      </c>
      <c r="C37" s="109"/>
      <c r="D37" s="110"/>
      <c r="E37" s="92"/>
      <c r="F37" s="381">
        <v>32530</v>
      </c>
      <c r="G37" s="382">
        <v>44194</v>
      </c>
      <c r="H37" s="382">
        <v>55857</v>
      </c>
      <c r="I37" s="382">
        <v>56526</v>
      </c>
      <c r="J37" s="383">
        <v>72708</v>
      </c>
      <c r="K37" s="384">
        <v>85227</v>
      </c>
      <c r="L37" s="384">
        <v>104624</v>
      </c>
      <c r="M37" s="384">
        <v>127775</v>
      </c>
      <c r="N37" s="427">
        <v>151673</v>
      </c>
      <c r="O37" s="427">
        <v>177156</v>
      </c>
      <c r="P37" s="427">
        <v>207547</v>
      </c>
      <c r="Q37" s="630">
        <f>Plan41!E37</f>
        <v>251758</v>
      </c>
    </row>
    <row r="38" spans="2:17" ht="12.75">
      <c r="B38" s="350" t="s">
        <v>377</v>
      </c>
      <c r="C38" s="350"/>
      <c r="D38" s="350"/>
      <c r="E38" s="351"/>
      <c r="F38" s="352"/>
      <c r="G38" s="350"/>
      <c r="H38" s="350"/>
      <c r="I38" s="350"/>
      <c r="J38" s="350"/>
      <c r="K38" s="350"/>
      <c r="L38" s="350"/>
      <c r="M38" s="350"/>
      <c r="N38" s="350"/>
      <c r="O38" s="350"/>
      <c r="P38" s="350"/>
      <c r="Q38" s="350"/>
    </row>
    <row r="39" spans="2:17" ht="15">
      <c r="B39" s="348" t="s">
        <v>391</v>
      </c>
      <c r="C39" s="348"/>
      <c r="D39" s="348"/>
      <c r="E39" s="348"/>
      <c r="F39" s="348"/>
      <c r="G39" s="348"/>
      <c r="H39" s="348"/>
      <c r="I39" s="348"/>
      <c r="J39" s="348"/>
      <c r="K39" s="348"/>
      <c r="L39" s="348"/>
      <c r="M39" s="369"/>
      <c r="N39" s="369"/>
      <c r="O39" s="369"/>
      <c r="P39" s="369"/>
      <c r="Q39" s="296"/>
    </row>
    <row r="40" spans="2:17" ht="15">
      <c r="B40" s="336"/>
      <c r="C40" s="336"/>
      <c r="D40" s="336"/>
      <c r="E40" s="330"/>
      <c r="F40" s="25"/>
      <c r="G40" s="25"/>
      <c r="H40" s="25"/>
      <c r="I40" s="25"/>
      <c r="J40" s="25"/>
      <c r="K40" s="25"/>
      <c r="L40" s="25"/>
      <c r="M40" s="25"/>
      <c r="N40" s="25"/>
      <c r="O40" s="25"/>
      <c r="P40" s="25"/>
      <c r="Q40" s="25"/>
    </row>
    <row r="41" spans="2:17" ht="15">
      <c r="B41" s="336"/>
      <c r="C41" s="336"/>
      <c r="D41" s="336"/>
      <c r="E41" s="330"/>
      <c r="F41" s="25"/>
      <c r="G41" s="25"/>
      <c r="H41" s="25"/>
      <c r="I41" s="25"/>
      <c r="J41" s="25"/>
      <c r="K41" s="25"/>
      <c r="L41" s="25"/>
      <c r="M41" s="25"/>
      <c r="N41" s="25"/>
      <c r="O41" s="25"/>
      <c r="P41" s="25"/>
      <c r="Q41" s="25"/>
    </row>
    <row r="42" spans="2:17" ht="15">
      <c r="B42" s="337"/>
      <c r="C42" s="336"/>
      <c r="D42" s="336"/>
      <c r="E42" s="330"/>
      <c r="F42" s="25"/>
      <c r="G42" s="25"/>
      <c r="H42" s="25"/>
      <c r="I42" s="25"/>
      <c r="J42" s="25"/>
      <c r="K42" s="25"/>
      <c r="L42" s="25"/>
      <c r="M42" s="25"/>
      <c r="N42" s="25"/>
      <c r="O42" s="25"/>
      <c r="P42" s="25"/>
      <c r="Q42" s="25"/>
    </row>
    <row r="43" spans="2:17" ht="15">
      <c r="B43" s="337"/>
      <c r="C43" s="336"/>
      <c r="D43" s="336"/>
      <c r="E43" s="330"/>
      <c r="F43" s="25"/>
      <c r="G43" s="25"/>
      <c r="H43" s="25"/>
      <c r="I43" s="25"/>
      <c r="J43" s="25"/>
      <c r="K43" s="25"/>
      <c r="L43" s="25"/>
      <c r="M43" s="25"/>
      <c r="N43" s="25"/>
      <c r="O43" s="25"/>
      <c r="P43" s="25"/>
      <c r="Q43" s="25"/>
    </row>
    <row r="44" spans="2:17" ht="15">
      <c r="B44" s="337"/>
      <c r="C44" s="336"/>
      <c r="D44" s="336"/>
      <c r="E44" s="330"/>
      <c r="F44" s="25"/>
      <c r="G44" s="25"/>
      <c r="H44" s="25"/>
      <c r="I44" s="25"/>
      <c r="J44" s="25"/>
      <c r="K44" s="25"/>
      <c r="L44" s="25"/>
      <c r="M44" s="25"/>
      <c r="N44" s="25"/>
      <c r="O44" s="25"/>
      <c r="P44" s="25"/>
      <c r="Q44" s="25"/>
    </row>
    <row r="45" spans="2:17" ht="15">
      <c r="B45" s="338"/>
      <c r="C45" s="338"/>
      <c r="D45" s="338"/>
      <c r="E45" s="339"/>
      <c r="F45" s="339"/>
      <c r="G45" s="339"/>
      <c r="H45" s="339"/>
      <c r="I45" s="339"/>
      <c r="J45" s="25"/>
      <c r="K45" s="25"/>
      <c r="L45" s="25"/>
      <c r="M45" s="25"/>
      <c r="N45" s="25"/>
      <c r="O45" s="25"/>
      <c r="P45" s="25"/>
      <c r="Q45" s="25"/>
    </row>
    <row r="46" spans="2:17" ht="12.75">
      <c r="B46" s="340"/>
      <c r="C46" s="25"/>
      <c r="D46" s="25"/>
      <c r="E46" s="330"/>
      <c r="F46" s="25"/>
      <c r="G46" s="25"/>
      <c r="H46" s="25"/>
      <c r="I46" s="25"/>
      <c r="J46" s="25"/>
      <c r="K46" s="25"/>
      <c r="L46" s="25"/>
      <c r="M46" s="25"/>
      <c r="N46" s="25"/>
      <c r="O46" s="25"/>
      <c r="P46" s="25"/>
      <c r="Q46" s="25"/>
    </row>
    <row r="47" spans="2:17" ht="12.75">
      <c r="B47" s="25"/>
      <c r="C47" s="25"/>
      <c r="D47" s="25"/>
      <c r="E47" s="330"/>
      <c r="F47" s="25"/>
      <c r="G47" s="25"/>
      <c r="H47" s="25"/>
      <c r="I47" s="25"/>
      <c r="J47" s="25"/>
      <c r="K47" s="25"/>
      <c r="L47" s="25"/>
      <c r="M47" s="25"/>
      <c r="N47" s="25"/>
      <c r="O47" s="25"/>
      <c r="P47" s="25"/>
      <c r="Q47" s="25"/>
    </row>
    <row r="48" spans="2:17" ht="12.75">
      <c r="B48" s="25"/>
      <c r="C48" s="25"/>
      <c r="D48" s="25"/>
      <c r="E48" s="330"/>
      <c r="F48" s="25"/>
      <c r="G48" s="25"/>
      <c r="H48" s="25"/>
      <c r="I48" s="25"/>
      <c r="J48" s="25"/>
      <c r="K48" s="25"/>
      <c r="L48" s="25"/>
      <c r="M48" s="25"/>
      <c r="N48" s="25"/>
      <c r="O48" s="25"/>
      <c r="P48" s="25"/>
      <c r="Q48" s="25"/>
    </row>
    <row r="49" spans="2:17" ht="12.75">
      <c r="B49" s="25"/>
      <c r="C49" s="25"/>
      <c r="D49" s="25"/>
      <c r="E49" s="330"/>
      <c r="F49" s="25"/>
      <c r="G49" s="25"/>
      <c r="H49" s="25"/>
      <c r="I49" s="25"/>
      <c r="J49" s="25"/>
      <c r="K49" s="25"/>
      <c r="L49" s="25"/>
      <c r="M49" s="25"/>
      <c r="N49" s="25"/>
      <c r="O49" s="25"/>
      <c r="P49" s="25"/>
      <c r="Q49" s="25"/>
    </row>
    <row r="50" spans="2:17" ht="12.75">
      <c r="B50" s="25"/>
      <c r="C50" s="25"/>
      <c r="D50" s="25"/>
      <c r="E50" s="330"/>
      <c r="F50" s="25"/>
      <c r="G50" s="25"/>
      <c r="H50" s="25"/>
      <c r="I50" s="25"/>
      <c r="J50" s="25"/>
      <c r="K50" s="25"/>
      <c r="L50" s="25"/>
      <c r="M50" s="25"/>
      <c r="N50" s="25"/>
      <c r="O50" s="25"/>
      <c r="P50" s="25"/>
      <c r="Q50" s="25"/>
    </row>
    <row r="51" spans="2:17" ht="12.75">
      <c r="B51" s="25"/>
      <c r="C51" s="25"/>
      <c r="D51" s="25"/>
      <c r="E51" s="330"/>
      <c r="F51" s="25"/>
      <c r="G51" s="25"/>
      <c r="H51" s="25"/>
      <c r="I51" s="25"/>
      <c r="J51" s="25"/>
      <c r="K51" s="25"/>
      <c r="L51" s="25"/>
      <c r="M51" s="25"/>
      <c r="N51" s="25"/>
      <c r="O51" s="25"/>
      <c r="P51" s="25"/>
      <c r="Q51" s="25"/>
    </row>
    <row r="52" spans="2:17" ht="12.75">
      <c r="B52" s="25"/>
      <c r="C52" s="25"/>
      <c r="D52" s="25"/>
      <c r="E52" s="330"/>
      <c r="F52" s="25"/>
      <c r="G52" s="25"/>
      <c r="H52" s="25"/>
      <c r="I52" s="25"/>
      <c r="J52" s="25"/>
      <c r="K52" s="25"/>
      <c r="L52" s="25"/>
      <c r="M52" s="25"/>
      <c r="N52" s="25"/>
      <c r="O52" s="25"/>
      <c r="P52" s="25"/>
      <c r="Q52" s="25"/>
    </row>
    <row r="53" spans="2:17" ht="12.75">
      <c r="B53" s="25"/>
      <c r="C53" s="25"/>
      <c r="D53" s="25"/>
      <c r="E53" s="330"/>
      <c r="F53" s="25"/>
      <c r="G53" s="25"/>
      <c r="H53" s="25"/>
      <c r="I53" s="25"/>
      <c r="J53" s="25"/>
      <c r="K53" s="25"/>
      <c r="L53" s="25"/>
      <c r="M53" s="25"/>
      <c r="N53" s="25"/>
      <c r="O53" s="25"/>
      <c r="P53" s="25"/>
      <c r="Q53" s="25"/>
    </row>
    <row r="54" spans="2:17" ht="12.75">
      <c r="B54" s="25"/>
      <c r="C54" s="25"/>
      <c r="D54" s="25"/>
      <c r="E54" s="330"/>
      <c r="F54" s="25"/>
      <c r="G54" s="25"/>
      <c r="H54" s="25"/>
      <c r="I54" s="25"/>
      <c r="J54" s="25"/>
      <c r="K54" s="25"/>
      <c r="L54" s="25"/>
      <c r="M54" s="25"/>
      <c r="N54" s="25"/>
      <c r="O54" s="25"/>
      <c r="P54" s="25"/>
      <c r="Q54" s="25"/>
    </row>
  </sheetData>
  <mergeCells count="4">
    <mergeCell ref="B2:Q2"/>
    <mergeCell ref="B10:D10"/>
    <mergeCell ref="B6:D8"/>
    <mergeCell ref="B4:Q4"/>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19.xml><?xml version="1.0" encoding="utf-8"?>
<worksheet xmlns="http://schemas.openxmlformats.org/spreadsheetml/2006/main" xmlns:r="http://schemas.openxmlformats.org/officeDocument/2006/relationships">
  <dimension ref="A2:K50"/>
  <sheetViews>
    <sheetView showGridLines="0" showRowColHeaders="0" defaultGridColor="0" zoomScale="65" zoomScaleNormal="65" colorId="8" workbookViewId="0" topLeftCell="A1">
      <selection activeCell="A1" sqref="A1"/>
    </sheetView>
  </sheetViews>
  <sheetFormatPr defaultColWidth="9.140625" defaultRowHeight="12.75"/>
  <cols>
    <col min="1" max="1" width="1.7109375" style="0" customWidth="1"/>
    <col min="2" max="2" width="26.8515625" style="0" bestFit="1" customWidth="1"/>
    <col min="3" max="3" width="0.2890625" style="0" customWidth="1"/>
    <col min="4" max="4" width="3.28125" style="0" customWidth="1"/>
    <col min="5" max="5" width="1.7109375" style="0" customWidth="1"/>
    <col min="6" max="6" width="16.8515625" style="0" bestFit="1" customWidth="1"/>
    <col min="7" max="7" width="21.421875" style="0" bestFit="1" customWidth="1"/>
    <col min="8" max="8" width="27.7109375" style="0" customWidth="1"/>
    <col min="9" max="9" width="2.7109375" style="0" customWidth="1"/>
    <col min="10" max="10" width="14.28125" style="0" bestFit="1" customWidth="1"/>
  </cols>
  <sheetData>
    <row r="2" spans="2:8" ht="18">
      <c r="B2" s="941" t="s">
        <v>392</v>
      </c>
      <c r="C2" s="941"/>
      <c r="D2" s="941"/>
      <c r="E2" s="941"/>
      <c r="F2" s="941"/>
      <c r="G2" s="941"/>
      <c r="H2" s="941"/>
    </row>
    <row r="3" ht="12.75">
      <c r="E3" s="66"/>
    </row>
    <row r="4" spans="2:8" ht="18">
      <c r="B4" s="942" t="s">
        <v>276</v>
      </c>
      <c r="C4" s="942"/>
      <c r="D4" s="942"/>
      <c r="E4" s="942"/>
      <c r="F4" s="942"/>
      <c r="G4" s="942"/>
      <c r="H4" s="942"/>
    </row>
    <row r="5" spans="2:8" ht="12" customHeight="1">
      <c r="B5" s="3"/>
      <c r="C5" s="3"/>
      <c r="D5" s="3"/>
      <c r="E5" s="5"/>
      <c r="F5" s="6"/>
      <c r="G5" s="6"/>
      <c r="H5" s="5"/>
    </row>
    <row r="6" spans="2:8" ht="16.5">
      <c r="B6" s="932" t="s">
        <v>210</v>
      </c>
      <c r="C6" s="933"/>
      <c r="D6" s="934"/>
      <c r="E6" s="71"/>
      <c r="F6" s="949" t="s">
        <v>79</v>
      </c>
      <c r="G6" s="949" t="s">
        <v>80</v>
      </c>
      <c r="H6" s="952" t="s">
        <v>81</v>
      </c>
    </row>
    <row r="7" spans="2:8" ht="16.5" customHeight="1">
      <c r="B7" s="935"/>
      <c r="C7" s="936"/>
      <c r="D7" s="937"/>
      <c r="E7" s="73"/>
      <c r="F7" s="950"/>
      <c r="G7" s="950"/>
      <c r="H7" s="953"/>
    </row>
    <row r="8" spans="2:8" ht="16.5">
      <c r="B8" s="943"/>
      <c r="C8" s="944"/>
      <c r="D8" s="945"/>
      <c r="E8" s="71"/>
      <c r="F8" s="951"/>
      <c r="G8" s="951"/>
      <c r="H8" s="954"/>
    </row>
    <row r="9" spans="2:8" ht="4.5" customHeight="1">
      <c r="B9" s="74"/>
      <c r="C9" s="74"/>
      <c r="D9" s="75"/>
      <c r="E9" s="76"/>
      <c r="F9" s="77"/>
      <c r="G9" s="77"/>
      <c r="H9" s="79"/>
    </row>
    <row r="10" spans="1:8" ht="16.5">
      <c r="A10" t="s">
        <v>126</v>
      </c>
      <c r="B10" s="946" t="s">
        <v>101</v>
      </c>
      <c r="C10" s="947"/>
      <c r="D10" s="948"/>
      <c r="E10" s="80"/>
      <c r="F10" s="524">
        <f>Plan1!E10</f>
        <v>19910</v>
      </c>
      <c r="G10" s="525">
        <f>Plan41!E10</f>
        <v>45370640</v>
      </c>
      <c r="H10" s="526">
        <f aca="true" t="shared" si="0" ref="H10:H18">(F10/G10)*10000</f>
        <v>4.388300451569561</v>
      </c>
    </row>
    <row r="11" spans="2:10" ht="16.5">
      <c r="B11" s="716" t="str">
        <f>Plan1!B11</f>
        <v>   Acre</v>
      </c>
      <c r="C11" s="104"/>
      <c r="D11" s="105"/>
      <c r="E11" s="84"/>
      <c r="F11" s="492">
        <f>Plan1!E11</f>
        <v>84</v>
      </c>
      <c r="G11" s="495">
        <f>Plan41!E11</f>
        <v>82758</v>
      </c>
      <c r="H11" s="311">
        <f t="shared" si="0"/>
        <v>10.15007612557094</v>
      </c>
      <c r="I11" s="119"/>
      <c r="J11" s="49"/>
    </row>
    <row r="12" spans="2:11" ht="16.5">
      <c r="B12" s="706" t="str">
        <f>Plan1!B12</f>
        <v>   Alagoas</v>
      </c>
      <c r="C12" s="86"/>
      <c r="D12" s="87"/>
      <c r="E12" s="86"/>
      <c r="F12" s="493">
        <f>Plan1!E12</f>
        <v>270</v>
      </c>
      <c r="G12" s="496">
        <f>Plan41!E12</f>
        <v>280363</v>
      </c>
      <c r="H12" s="312">
        <f t="shared" si="0"/>
        <v>9.630372053373662</v>
      </c>
      <c r="I12" s="119"/>
      <c r="J12" s="49"/>
      <c r="K12" s="119"/>
    </row>
    <row r="13" spans="2:9" ht="16.5">
      <c r="B13" s="716" t="str">
        <f>Plan1!B13</f>
        <v>   Amazonas</v>
      </c>
      <c r="C13" s="104"/>
      <c r="D13" s="105"/>
      <c r="E13" s="280"/>
      <c r="F13" s="492">
        <f>Plan1!E13</f>
        <v>313</v>
      </c>
      <c r="G13" s="495">
        <f>Plan41!E14</f>
        <v>343035</v>
      </c>
      <c r="H13" s="311">
        <f t="shared" si="0"/>
        <v>9.124433366857609</v>
      </c>
      <c r="I13" s="119"/>
    </row>
    <row r="14" spans="2:9" ht="16.5">
      <c r="B14" s="706" t="str">
        <f>Plan1!B14</f>
        <v>   Bahia</v>
      </c>
      <c r="C14" s="86"/>
      <c r="D14" s="87"/>
      <c r="E14" s="86"/>
      <c r="F14" s="493">
        <f>Plan1!E14</f>
        <v>942</v>
      </c>
      <c r="G14" s="496">
        <f>Plan41!E15</f>
        <v>1424983</v>
      </c>
      <c r="H14" s="312">
        <f t="shared" si="0"/>
        <v>6.610605179149506</v>
      </c>
      <c r="I14" s="119"/>
    </row>
    <row r="15" spans="2:9" ht="16.5">
      <c r="B15" s="716" t="str">
        <f>Plan1!B15</f>
        <v>   Ceará</v>
      </c>
      <c r="C15" s="104"/>
      <c r="D15" s="105"/>
      <c r="E15" s="84"/>
      <c r="F15" s="492">
        <f>Plan1!E15</f>
        <v>1346</v>
      </c>
      <c r="G15" s="495">
        <f>Plan41!E16</f>
        <v>1058587</v>
      </c>
      <c r="H15" s="311">
        <f t="shared" si="0"/>
        <v>12.715062625934383</v>
      </c>
      <c r="I15" s="119"/>
    </row>
    <row r="16" spans="2:9" ht="16.5">
      <c r="B16" s="706" t="str">
        <f>Plan1!B16</f>
        <v>   Distrito Federal </v>
      </c>
      <c r="C16" s="86"/>
      <c r="D16" s="87"/>
      <c r="E16" s="86"/>
      <c r="F16" s="493">
        <f>Plan1!E16</f>
        <v>414</v>
      </c>
      <c r="G16" s="496">
        <f>Plan41!E17</f>
        <v>891013</v>
      </c>
      <c r="H16" s="131">
        <f t="shared" si="0"/>
        <v>4.646396853917957</v>
      </c>
      <c r="I16" s="119"/>
    </row>
    <row r="17" spans="2:9" ht="16.5">
      <c r="B17" s="716" t="str">
        <f>Plan1!B17</f>
        <v>   Espírito Santo</v>
      </c>
      <c r="C17" s="104"/>
      <c r="D17" s="105"/>
      <c r="E17" s="84"/>
      <c r="F17" s="492">
        <f>Plan1!E17</f>
        <v>623</v>
      </c>
      <c r="G17" s="495">
        <f>Plan41!E18</f>
        <v>829534</v>
      </c>
      <c r="H17" s="311">
        <f t="shared" si="0"/>
        <v>7.510240689350889</v>
      </c>
      <c r="I17" s="119"/>
    </row>
    <row r="18" spans="2:9" s="418" customFormat="1" ht="16.5">
      <c r="B18" s="706" t="str">
        <f>Plan1!B18</f>
        <v>   Goiás</v>
      </c>
      <c r="C18" s="86"/>
      <c r="D18" s="95"/>
      <c r="E18" s="86"/>
      <c r="F18" s="493">
        <f>Plan1!E18</f>
        <v>1605</v>
      </c>
      <c r="G18" s="496">
        <f>Plan41!E19</f>
        <v>1574386</v>
      </c>
      <c r="H18" s="428">
        <f t="shared" si="0"/>
        <v>10.194450407968567</v>
      </c>
      <c r="I18" s="429"/>
    </row>
    <row r="19" spans="2:9" ht="16.5">
      <c r="B19" s="716" t="str">
        <f>Plan1!B19</f>
        <v>   Maranhão </v>
      </c>
      <c r="C19" s="104"/>
      <c r="D19" s="107"/>
      <c r="E19" s="84"/>
      <c r="F19" s="492">
        <f>Plan1!E19</f>
        <v>888</v>
      </c>
      <c r="G19" s="495">
        <f>Plan41!E20</f>
        <v>412519</v>
      </c>
      <c r="H19" s="143">
        <f>(F19/G19)*10000</f>
        <v>21.526281213713794</v>
      </c>
      <c r="I19" s="119"/>
    </row>
    <row r="20" spans="2:9" ht="16.5">
      <c r="B20" s="706" t="str">
        <f>Plan1!B20</f>
        <v>   Mato Grosso</v>
      </c>
      <c r="C20" s="86"/>
      <c r="D20" s="87"/>
      <c r="E20" s="86"/>
      <c r="F20" s="493">
        <f>Plan1!E20</f>
        <v>88</v>
      </c>
      <c r="G20" s="496">
        <f>Plan41!E21</f>
        <v>730609</v>
      </c>
      <c r="H20" s="131">
        <f>(F20/G20)*10000</f>
        <v>1.2044746232252819</v>
      </c>
      <c r="I20" s="119"/>
    </row>
    <row r="21" spans="2:9" ht="16.5">
      <c r="B21" s="716" t="str">
        <f>Plan1!B21</f>
        <v>   Mato Grosso do Sul</v>
      </c>
      <c r="C21" s="104"/>
      <c r="D21" s="105"/>
      <c r="E21" s="84"/>
      <c r="F21" s="492">
        <f>Plan1!E21</f>
        <v>409</v>
      </c>
      <c r="G21" s="495">
        <f>Plan41!E22</f>
        <v>663972</v>
      </c>
      <c r="H21" s="143">
        <f>(F21/G21)*10000</f>
        <v>6.159898308964836</v>
      </c>
      <c r="I21" s="119"/>
    </row>
    <row r="22" spans="2:9" ht="16.5">
      <c r="B22" s="706" t="str">
        <f>Plan1!B22</f>
        <v>   Minas Gerais</v>
      </c>
      <c r="C22" s="86"/>
      <c r="D22" s="87"/>
      <c r="E22" s="86"/>
      <c r="F22" s="493">
        <f>Plan1!E22</f>
        <v>641</v>
      </c>
      <c r="G22" s="496">
        <f>Plan41!E23</f>
        <v>4796027</v>
      </c>
      <c r="H22" s="131">
        <f aca="true" t="shared" si="1" ref="H22:H28">(F22/G22)*10000</f>
        <v>1.33652291782344</v>
      </c>
      <c r="I22" s="119"/>
    </row>
    <row r="23" spans="2:9" ht="16.5">
      <c r="B23" s="716" t="str">
        <f>Plan1!B23</f>
        <v>   Pará</v>
      </c>
      <c r="C23" s="104"/>
      <c r="D23" s="107"/>
      <c r="E23" s="84"/>
      <c r="F23" s="492">
        <f>Plan1!E23</f>
        <v>335</v>
      </c>
      <c r="G23" s="495">
        <f>Plan41!E24</f>
        <v>554892</v>
      </c>
      <c r="H23" s="311">
        <f t="shared" si="1"/>
        <v>6.037210844632829</v>
      </c>
      <c r="I23" s="120"/>
    </row>
    <row r="24" spans="2:9" ht="16.5">
      <c r="B24" s="706" t="str">
        <f>Plan1!B24</f>
        <v>   Paraíba</v>
      </c>
      <c r="C24" s="86"/>
      <c r="D24" s="87"/>
      <c r="E24" s="86"/>
      <c r="F24" s="493">
        <f>Plan1!E24</f>
        <v>418</v>
      </c>
      <c r="G24" s="496">
        <f>Plan41!E25</f>
        <v>419784</v>
      </c>
      <c r="H24" s="131">
        <f t="shared" si="1"/>
        <v>9.95750195338555</v>
      </c>
      <c r="I24" s="119"/>
    </row>
    <row r="25" spans="2:11" ht="16.5">
      <c r="B25" s="716" t="str">
        <f>Plan1!B25</f>
        <v>   Paraná</v>
      </c>
      <c r="C25" s="104"/>
      <c r="D25" s="107"/>
      <c r="E25" s="92"/>
      <c r="F25" s="492">
        <f>Plan1!E25</f>
        <v>1540</v>
      </c>
      <c r="G25" s="495">
        <f>Plan41!E26</f>
        <v>3739741</v>
      </c>
      <c r="H25" s="143">
        <f t="shared" si="1"/>
        <v>4.117932231135792</v>
      </c>
      <c r="I25" s="119"/>
      <c r="K25" s="119"/>
    </row>
    <row r="26" spans="2:9" ht="16.5">
      <c r="B26" s="706" t="str">
        <f>Plan1!B26</f>
        <v>   Pernambuco </v>
      </c>
      <c r="C26" s="86"/>
      <c r="D26" s="87"/>
      <c r="E26" s="86"/>
      <c r="F26" s="493">
        <f>Plan1!E26</f>
        <v>453</v>
      </c>
      <c r="G26" s="496">
        <f>Plan41!E27</f>
        <v>1142940</v>
      </c>
      <c r="H26" s="131">
        <f t="shared" si="1"/>
        <v>3.9634626489579508</v>
      </c>
      <c r="I26" s="119"/>
    </row>
    <row r="27" spans="2:9" ht="16.5">
      <c r="B27" s="716" t="str">
        <f>Plan1!B27</f>
        <v>   Piauí</v>
      </c>
      <c r="C27" s="104"/>
      <c r="D27" s="105"/>
      <c r="E27" s="84"/>
      <c r="F27" s="492">
        <f>Plan1!E27</f>
        <v>560</v>
      </c>
      <c r="G27" s="495">
        <f>Plan41!E28</f>
        <v>333317</v>
      </c>
      <c r="H27" s="143">
        <f t="shared" si="1"/>
        <v>16.800823240338776</v>
      </c>
      <c r="I27" s="119"/>
    </row>
    <row r="28" spans="2:9" ht="16.5">
      <c r="B28" s="706" t="str">
        <f>Plan1!B28</f>
        <v>   Rio de Janeiro</v>
      </c>
      <c r="C28" s="86"/>
      <c r="D28" s="87"/>
      <c r="E28" s="86"/>
      <c r="F28" s="493">
        <f>Plan1!E28</f>
        <v>537</v>
      </c>
      <c r="G28" s="496">
        <f>Plan41!E29</f>
        <v>3360294</v>
      </c>
      <c r="H28" s="312">
        <f t="shared" si="1"/>
        <v>1.5980744541995433</v>
      </c>
      <c r="I28" s="119"/>
    </row>
    <row r="29" spans="2:9" ht="16.5">
      <c r="B29" s="716" t="str">
        <f>Plan1!B29</f>
        <v>   Rio Grande do Norte</v>
      </c>
      <c r="C29" s="104"/>
      <c r="D29" s="105"/>
      <c r="E29" s="84"/>
      <c r="F29" s="492">
        <f>Plan1!E29</f>
        <v>629</v>
      </c>
      <c r="G29" s="495">
        <f>Plan41!E30</f>
        <v>455822</v>
      </c>
      <c r="H29" s="143">
        <f>(F29/G29)*10000</f>
        <v>13.7992461969804</v>
      </c>
      <c r="I29" s="119"/>
    </row>
    <row r="30" spans="2:9" ht="16.5">
      <c r="B30" s="706" t="str">
        <f>Plan1!B30</f>
        <v>   Rio Grande do Sul</v>
      </c>
      <c r="C30" s="86"/>
      <c r="D30" s="87"/>
      <c r="E30" s="86"/>
      <c r="F30" s="493">
        <f>Plan1!E30</f>
        <v>1817</v>
      </c>
      <c r="G30" s="496">
        <f>Plan41!E31</f>
        <v>3663308</v>
      </c>
      <c r="H30" s="312">
        <f aca="true" t="shared" si="2" ref="H30:H36">(F30/G30)*10000</f>
        <v>4.959997903534182</v>
      </c>
      <c r="I30" s="119"/>
    </row>
    <row r="31" spans="2:9" ht="16.5">
      <c r="B31" s="716" t="str">
        <f>Plan1!B31</f>
        <v>   Rondonia</v>
      </c>
      <c r="C31" s="104"/>
      <c r="D31" s="105"/>
      <c r="E31" s="84"/>
      <c r="F31" s="492">
        <f>Plan1!E31</f>
        <v>336</v>
      </c>
      <c r="G31" s="495">
        <f>Plan41!E32</f>
        <v>328919</v>
      </c>
      <c r="H31" s="282">
        <f t="shared" si="2"/>
        <v>10.215280965830493</v>
      </c>
      <c r="I31" s="119"/>
    </row>
    <row r="32" spans="2:9" ht="16.5">
      <c r="B32" s="706" t="str">
        <f>Plan1!B32</f>
        <v>   Roraima</v>
      </c>
      <c r="C32" s="187"/>
      <c r="D32" s="95"/>
      <c r="E32" s="86"/>
      <c r="F32" s="493">
        <f>Plan1!E32</f>
        <v>279</v>
      </c>
      <c r="G32" s="496">
        <f>Plan41!E33</f>
        <v>72146</v>
      </c>
      <c r="H32" s="131">
        <f t="shared" si="2"/>
        <v>38.6715826241233</v>
      </c>
      <c r="I32" s="119"/>
    </row>
    <row r="33" spans="2:9" ht="16.5">
      <c r="B33" s="716" t="str">
        <f>Plan1!B33</f>
        <v>   Santa Catarina</v>
      </c>
      <c r="C33" s="104"/>
      <c r="D33" s="105"/>
      <c r="E33" s="84"/>
      <c r="F33" s="492">
        <f>Plan1!E33</f>
        <v>54</v>
      </c>
      <c r="G33" s="495">
        <f>Plan41!E34</f>
        <v>2437535</v>
      </c>
      <c r="H33" s="143">
        <f t="shared" si="2"/>
        <v>0.22153528051904894</v>
      </c>
      <c r="I33" s="119"/>
    </row>
    <row r="34" spans="2:9" ht="16.5">
      <c r="B34" s="706" t="str">
        <f>Plan1!B34</f>
        <v>   São Paulo</v>
      </c>
      <c r="C34" s="86"/>
      <c r="D34" s="87"/>
      <c r="E34" s="86"/>
      <c r="F34" s="493">
        <f>Plan1!E34</f>
        <v>5100</v>
      </c>
      <c r="G34" s="496">
        <f>Plan41!E35</f>
        <v>15187281</v>
      </c>
      <c r="H34" s="131">
        <f t="shared" si="2"/>
        <v>3.3580731139431736</v>
      </c>
      <c r="I34" s="119"/>
    </row>
    <row r="35" spans="2:9" ht="16.5">
      <c r="B35" s="716" t="str">
        <f>Plan1!B35</f>
        <v>   Sergipe</v>
      </c>
      <c r="C35" s="104"/>
      <c r="D35" s="105"/>
      <c r="E35" s="84"/>
      <c r="F35" s="492">
        <f>Plan1!E35</f>
        <v>58</v>
      </c>
      <c r="G35" s="495">
        <f>Plan41!E36</f>
        <v>269323</v>
      </c>
      <c r="H35" s="143">
        <f t="shared" si="2"/>
        <v>2.153547970281038</v>
      </c>
      <c r="I35" s="119"/>
    </row>
    <row r="36" spans="2:9" ht="16.5">
      <c r="B36" s="707" t="str">
        <f>Plan1!B36</f>
        <v>   Tocantins</v>
      </c>
      <c r="C36" s="700"/>
      <c r="D36" s="701"/>
      <c r="E36" s="86"/>
      <c r="F36" s="708">
        <f>Plan1!E36</f>
        <v>171</v>
      </c>
      <c r="G36" s="718">
        <f>Plan41!E37</f>
        <v>251758</v>
      </c>
      <c r="H36" s="719">
        <f t="shared" si="2"/>
        <v>6.792236989489907</v>
      </c>
      <c r="I36" s="119"/>
    </row>
    <row r="37" spans="2:7" ht="15">
      <c r="B37" s="348" t="s">
        <v>169</v>
      </c>
      <c r="C37" s="96"/>
      <c r="D37" s="96"/>
      <c r="E37" s="66"/>
      <c r="F37" s="49"/>
      <c r="G37" s="49"/>
    </row>
    <row r="38" ht="12.75">
      <c r="B38" s="348" t="s">
        <v>391</v>
      </c>
    </row>
    <row r="48" ht="12.75">
      <c r="B48" s="141"/>
    </row>
    <row r="49" ht="12.75">
      <c r="B49" s="141"/>
    </row>
    <row r="50" ht="12.75">
      <c r="B50" s="141"/>
    </row>
  </sheetData>
  <mergeCells count="7">
    <mergeCell ref="B2:H2"/>
    <mergeCell ref="B4:H4"/>
    <mergeCell ref="B6:D8"/>
    <mergeCell ref="B10:D10"/>
    <mergeCell ref="F6:F8"/>
    <mergeCell ref="G6:G8"/>
    <mergeCell ref="H6:H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2.xml><?xml version="1.0" encoding="utf-8"?>
<worksheet xmlns="http://schemas.openxmlformats.org/spreadsheetml/2006/main" xmlns:r="http://schemas.openxmlformats.org/officeDocument/2006/relationships">
  <dimension ref="A1:F69"/>
  <sheetViews>
    <sheetView showFormulas="1" showGridLines="0" showRowColHeaders="0" defaultGridColor="0" zoomScale="50" zoomScaleNormal="50" colorId="8" workbookViewId="0" topLeftCell="A1">
      <selection activeCell="I9" sqref="I9"/>
    </sheetView>
  </sheetViews>
  <sheetFormatPr defaultColWidth="9.140625" defaultRowHeight="12.75"/>
  <cols>
    <col min="1" max="1" width="12.421875" style="0" customWidth="1"/>
    <col min="2" max="2" width="8.7109375" style="0" customWidth="1"/>
    <col min="3" max="3" width="7.140625" style="0" customWidth="1"/>
    <col min="4" max="4" width="6.28125" style="0" customWidth="1"/>
    <col min="5" max="5" width="4.7109375" style="0" customWidth="1"/>
    <col min="6" max="6" width="30.28125" style="0" customWidth="1"/>
  </cols>
  <sheetData>
    <row r="1" spans="1:6" ht="36.75" customHeight="1">
      <c r="A1" s="449"/>
      <c r="B1" s="449"/>
      <c r="C1" s="449"/>
      <c r="D1" s="449"/>
      <c r="E1" s="449"/>
      <c r="F1" s="449"/>
    </row>
    <row r="2" spans="1:6" ht="18.75">
      <c r="A2" s="829" t="s">
        <v>392</v>
      </c>
      <c r="B2" s="829"/>
      <c r="C2" s="829"/>
      <c r="D2" s="829"/>
      <c r="E2" s="829"/>
      <c r="F2" s="829"/>
    </row>
    <row r="3" spans="1:6" ht="30" customHeight="1">
      <c r="A3" s="815" t="s">
        <v>385</v>
      </c>
      <c r="B3" s="815"/>
      <c r="C3" s="815"/>
      <c r="D3" s="815"/>
      <c r="E3" s="815"/>
      <c r="F3" s="815"/>
    </row>
    <row r="4" spans="1:6" ht="78.75">
      <c r="A4" s="450"/>
      <c r="B4" s="450" t="s">
        <v>463</v>
      </c>
      <c r="C4" s="450"/>
      <c r="D4" s="450"/>
      <c r="E4" s="450"/>
      <c r="F4" s="450"/>
    </row>
    <row r="5" spans="1:6" ht="15" customHeight="1">
      <c r="A5" s="816" t="s">
        <v>313</v>
      </c>
      <c r="B5" s="830" t="s">
        <v>464</v>
      </c>
      <c r="C5" s="831"/>
      <c r="D5" s="831"/>
      <c r="E5" s="831"/>
      <c r="F5" s="832"/>
    </row>
    <row r="6" spans="1:6" ht="68.25" customHeight="1">
      <c r="A6" s="816"/>
      <c r="B6" s="833"/>
      <c r="C6" s="805"/>
      <c r="D6" s="805"/>
      <c r="E6" s="805"/>
      <c r="F6" s="806"/>
    </row>
    <row r="7" spans="1:6" ht="6" customHeight="1">
      <c r="A7" s="450"/>
      <c r="B7" s="451"/>
      <c r="C7" s="451"/>
      <c r="D7" s="451"/>
      <c r="E7" s="451"/>
      <c r="F7" s="451"/>
    </row>
    <row r="8" spans="1:6" ht="79.5" customHeight="1">
      <c r="A8" s="807" t="s">
        <v>314</v>
      </c>
      <c r="B8" s="804" t="s">
        <v>315</v>
      </c>
      <c r="C8" s="798"/>
      <c r="D8" s="798"/>
      <c r="E8" s="798"/>
      <c r="F8" s="799"/>
    </row>
    <row r="9" spans="1:6" ht="33" customHeight="1">
      <c r="A9" s="807"/>
      <c r="B9" s="800" t="s">
        <v>316</v>
      </c>
      <c r="C9" s="801"/>
      <c r="D9" s="801"/>
      <c r="E9" s="801"/>
      <c r="F9" s="802"/>
    </row>
    <row r="10" spans="1:6" ht="9.75" customHeight="1">
      <c r="A10" s="456"/>
      <c r="B10" s="455"/>
      <c r="C10" s="455"/>
      <c r="D10" s="455"/>
      <c r="E10" s="455"/>
      <c r="F10" s="455"/>
    </row>
    <row r="11" spans="1:6" ht="33" customHeight="1">
      <c r="A11" s="452" t="s">
        <v>371</v>
      </c>
      <c r="B11" s="817" t="s">
        <v>386</v>
      </c>
      <c r="C11" s="818"/>
      <c r="D11" s="818"/>
      <c r="E11" s="818"/>
      <c r="F11" s="819"/>
    </row>
    <row r="12" spans="1:6" ht="33" customHeight="1">
      <c r="A12" s="452"/>
      <c r="B12" s="820"/>
      <c r="C12" s="821"/>
      <c r="D12" s="821"/>
      <c r="E12" s="821"/>
      <c r="F12" s="822"/>
    </row>
    <row r="13" spans="1:6" ht="33" customHeight="1">
      <c r="A13" s="452"/>
      <c r="B13" s="820"/>
      <c r="C13" s="821"/>
      <c r="D13" s="821"/>
      <c r="E13" s="821"/>
      <c r="F13" s="822"/>
    </row>
    <row r="14" spans="1:6" ht="48" customHeight="1">
      <c r="A14" s="452"/>
      <c r="B14" s="823"/>
      <c r="C14" s="824"/>
      <c r="D14" s="824"/>
      <c r="E14" s="824"/>
      <c r="F14" s="825"/>
    </row>
    <row r="15" spans="1:6" ht="15.75">
      <c r="A15" s="450"/>
      <c r="B15" s="453"/>
      <c r="C15" s="453"/>
      <c r="D15" s="453"/>
      <c r="E15" s="453"/>
      <c r="F15" s="453"/>
    </row>
    <row r="16" spans="1:6" ht="16.5" customHeight="1">
      <c r="A16" s="452" t="s">
        <v>317</v>
      </c>
      <c r="B16" s="452"/>
      <c r="C16" s="452"/>
      <c r="D16" s="452"/>
      <c r="E16" s="452"/>
      <c r="F16" s="452"/>
    </row>
    <row r="17" spans="1:6" s="454" customFormat="1" ht="15.75">
      <c r="A17" s="814" t="s">
        <v>318</v>
      </c>
      <c r="B17" s="814"/>
      <c r="C17" s="814"/>
      <c r="D17" s="814"/>
      <c r="E17" s="814"/>
      <c r="F17" s="814"/>
    </row>
    <row r="18" spans="1:6" s="454" customFormat="1" ht="15.75" customHeight="1">
      <c r="A18" s="814" t="s">
        <v>319</v>
      </c>
      <c r="B18" s="814"/>
      <c r="C18" s="814"/>
      <c r="D18" s="814"/>
      <c r="E18" s="814"/>
      <c r="F18" s="814"/>
    </row>
    <row r="19" spans="1:6" s="454" customFormat="1" ht="30" customHeight="1">
      <c r="A19" s="814" t="s">
        <v>320</v>
      </c>
      <c r="B19" s="814"/>
      <c r="C19" s="814"/>
      <c r="D19" s="814"/>
      <c r="E19" s="814"/>
      <c r="F19" s="814"/>
    </row>
    <row r="20" spans="1:6" s="454" customFormat="1" ht="45" customHeight="1">
      <c r="A20" s="814" t="s">
        <v>321</v>
      </c>
      <c r="B20" s="814"/>
      <c r="C20" s="814"/>
      <c r="D20" s="814"/>
      <c r="E20" s="814"/>
      <c r="F20" s="814"/>
    </row>
    <row r="21" spans="1:6" s="454" customFormat="1" ht="18" customHeight="1">
      <c r="A21" s="814" t="s">
        <v>322</v>
      </c>
      <c r="B21" s="814"/>
      <c r="C21" s="814"/>
      <c r="D21" s="814"/>
      <c r="E21" s="814"/>
      <c r="F21" s="814"/>
    </row>
    <row r="22" spans="1:6" s="454" customFormat="1" ht="29.25" customHeight="1">
      <c r="A22" s="814" t="s">
        <v>323</v>
      </c>
      <c r="B22" s="814"/>
      <c r="C22" s="814"/>
      <c r="D22" s="814"/>
      <c r="E22" s="814"/>
      <c r="F22" s="814"/>
    </row>
    <row r="23" spans="1:6" s="454" customFormat="1" ht="15.75">
      <c r="A23" s="814" t="s">
        <v>324</v>
      </c>
      <c r="B23" s="814"/>
      <c r="C23" s="814"/>
      <c r="D23" s="814"/>
      <c r="E23" s="814"/>
      <c r="F23" s="814"/>
    </row>
    <row r="24" spans="1:6" s="454" customFormat="1" ht="30" customHeight="1">
      <c r="A24" s="814" t="s">
        <v>325</v>
      </c>
      <c r="B24" s="814"/>
      <c r="C24" s="814"/>
      <c r="D24" s="814"/>
      <c r="E24" s="814"/>
      <c r="F24" s="814"/>
    </row>
    <row r="25" spans="1:6" s="454" customFormat="1" ht="30" customHeight="1">
      <c r="A25" s="814" t="s">
        <v>326</v>
      </c>
      <c r="B25" s="814"/>
      <c r="C25" s="814"/>
      <c r="D25" s="814"/>
      <c r="E25" s="814"/>
      <c r="F25" s="814"/>
    </row>
    <row r="26" spans="1:6" s="454" customFormat="1" ht="15.75">
      <c r="A26" s="814" t="s">
        <v>327</v>
      </c>
      <c r="B26" s="814"/>
      <c r="C26" s="814"/>
      <c r="D26" s="814"/>
      <c r="E26" s="814"/>
      <c r="F26" s="814"/>
    </row>
    <row r="27" spans="1:6" s="454" customFormat="1" ht="15" customHeight="1">
      <c r="A27" s="814" t="s">
        <v>328</v>
      </c>
      <c r="B27" s="814"/>
      <c r="C27" s="814"/>
      <c r="D27" s="814"/>
      <c r="E27" s="814"/>
      <c r="F27" s="814"/>
    </row>
    <row r="28" spans="1:6" s="454" customFormat="1" ht="30" customHeight="1">
      <c r="A28" s="814" t="s">
        <v>369</v>
      </c>
      <c r="B28" s="814"/>
      <c r="C28" s="814"/>
      <c r="D28" s="814"/>
      <c r="E28" s="814"/>
      <c r="F28" s="814"/>
    </row>
    <row r="29" spans="1:6" s="454" customFormat="1" ht="15.75">
      <c r="A29" s="814" t="s">
        <v>329</v>
      </c>
      <c r="B29" s="814"/>
      <c r="C29" s="814"/>
      <c r="D29" s="814"/>
      <c r="E29" s="814"/>
      <c r="F29" s="814"/>
    </row>
    <row r="30" spans="1:6" s="454" customFormat="1" ht="20.25" customHeight="1">
      <c r="A30" s="814" t="s">
        <v>330</v>
      </c>
      <c r="B30" s="814"/>
      <c r="C30" s="814"/>
      <c r="D30" s="814"/>
      <c r="E30" s="814"/>
      <c r="F30" s="814"/>
    </row>
    <row r="31" spans="1:6" s="454" customFormat="1" ht="19.5" customHeight="1">
      <c r="A31" s="814" t="s">
        <v>331</v>
      </c>
      <c r="B31" s="814"/>
      <c r="C31" s="814"/>
      <c r="D31" s="814"/>
      <c r="E31" s="814"/>
      <c r="F31" s="814"/>
    </row>
    <row r="32" spans="1:6" s="454" customFormat="1" ht="29.25" customHeight="1">
      <c r="A32" s="814" t="s">
        <v>332</v>
      </c>
      <c r="B32" s="814"/>
      <c r="C32" s="814"/>
      <c r="D32" s="814"/>
      <c r="E32" s="814"/>
      <c r="F32" s="814"/>
    </row>
    <row r="33" spans="1:6" s="454" customFormat="1" ht="15.75" customHeight="1">
      <c r="A33" s="814" t="s">
        <v>333</v>
      </c>
      <c r="B33" s="814"/>
      <c r="C33" s="814"/>
      <c r="D33" s="814"/>
      <c r="E33" s="814"/>
      <c r="F33" s="814"/>
    </row>
    <row r="34" spans="1:6" s="454" customFormat="1" ht="29.25" customHeight="1">
      <c r="A34" s="814" t="s">
        <v>334</v>
      </c>
      <c r="B34" s="814"/>
      <c r="C34" s="814"/>
      <c r="D34" s="814"/>
      <c r="E34" s="814"/>
      <c r="F34" s="814"/>
    </row>
    <row r="35" spans="1:6" s="454" customFormat="1" ht="21.75" customHeight="1">
      <c r="A35" s="814" t="s">
        <v>335</v>
      </c>
      <c r="B35" s="814"/>
      <c r="C35" s="814"/>
      <c r="D35" s="814"/>
      <c r="E35" s="814"/>
      <c r="F35" s="814"/>
    </row>
    <row r="36" spans="1:6" s="454" customFormat="1" ht="36" customHeight="1">
      <c r="A36" s="814" t="s">
        <v>336</v>
      </c>
      <c r="B36" s="814"/>
      <c r="C36" s="814"/>
      <c r="D36" s="814"/>
      <c r="E36" s="814"/>
      <c r="F36" s="814"/>
    </row>
    <row r="37" spans="1:6" s="454" customFormat="1" ht="15.75">
      <c r="A37" s="814" t="s">
        <v>337</v>
      </c>
      <c r="B37" s="814"/>
      <c r="C37" s="814"/>
      <c r="D37" s="814"/>
      <c r="E37" s="814"/>
      <c r="F37" s="814"/>
    </row>
    <row r="38" spans="1:6" s="454" customFormat="1" ht="15.75">
      <c r="A38" s="814" t="s">
        <v>338</v>
      </c>
      <c r="B38" s="814"/>
      <c r="C38" s="814"/>
      <c r="D38" s="814"/>
      <c r="E38" s="814"/>
      <c r="F38" s="814"/>
    </row>
    <row r="39" spans="1:6" s="454" customFormat="1" ht="15.75" customHeight="1">
      <c r="A39" s="814" t="s">
        <v>339</v>
      </c>
      <c r="B39" s="814"/>
      <c r="C39" s="814"/>
      <c r="D39" s="814"/>
      <c r="E39" s="814"/>
      <c r="F39" s="814"/>
    </row>
    <row r="40" spans="1:6" s="454" customFormat="1" ht="30" customHeight="1">
      <c r="A40" s="827" t="s">
        <v>340</v>
      </c>
      <c r="B40" s="828"/>
      <c r="C40" s="828"/>
      <c r="D40" s="828"/>
      <c r="E40" s="828"/>
      <c r="F40" s="828"/>
    </row>
    <row r="41" spans="1:6" s="454" customFormat="1" ht="15.75">
      <c r="A41" s="814" t="s">
        <v>341</v>
      </c>
      <c r="B41" s="814"/>
      <c r="C41" s="814"/>
      <c r="D41" s="814"/>
      <c r="E41" s="814"/>
      <c r="F41" s="814"/>
    </row>
    <row r="42" spans="1:6" s="454" customFormat="1" ht="30" customHeight="1">
      <c r="A42" s="827" t="s">
        <v>342</v>
      </c>
      <c r="B42" s="828"/>
      <c r="C42" s="828"/>
      <c r="D42" s="828"/>
      <c r="E42" s="828"/>
      <c r="F42" s="828"/>
    </row>
    <row r="43" spans="1:6" s="454" customFormat="1" ht="15.75">
      <c r="A43" s="814" t="s">
        <v>343</v>
      </c>
      <c r="B43" s="814"/>
      <c r="C43" s="814"/>
      <c r="D43" s="814"/>
      <c r="E43" s="814"/>
      <c r="F43" s="814"/>
    </row>
    <row r="44" spans="1:6" s="454" customFormat="1" ht="15.75" customHeight="1">
      <c r="A44" s="814" t="s">
        <v>344</v>
      </c>
      <c r="B44" s="814"/>
      <c r="C44" s="814"/>
      <c r="D44" s="814"/>
      <c r="E44" s="814"/>
      <c r="F44" s="814"/>
    </row>
    <row r="45" spans="1:6" s="454" customFormat="1" ht="29.25" customHeight="1">
      <c r="A45" s="814" t="s">
        <v>345</v>
      </c>
      <c r="B45" s="814"/>
      <c r="C45" s="814"/>
      <c r="D45" s="814"/>
      <c r="E45" s="814"/>
      <c r="F45" s="814"/>
    </row>
    <row r="46" spans="1:6" s="454" customFormat="1" ht="16.5" customHeight="1">
      <c r="A46" s="814" t="s">
        <v>346</v>
      </c>
      <c r="B46" s="814"/>
      <c r="C46" s="814"/>
      <c r="D46" s="814"/>
      <c r="E46" s="814"/>
      <c r="F46" s="814"/>
    </row>
    <row r="47" spans="1:6" s="454" customFormat="1" ht="15.75">
      <c r="A47" s="814" t="s">
        <v>347</v>
      </c>
      <c r="B47" s="814"/>
      <c r="C47" s="814"/>
      <c r="D47" s="814"/>
      <c r="E47" s="814"/>
      <c r="F47" s="814"/>
    </row>
    <row r="48" spans="1:6" s="454" customFormat="1" ht="16.5" customHeight="1">
      <c r="A48" s="827" t="s">
        <v>348</v>
      </c>
      <c r="B48" s="828"/>
      <c r="C48" s="828"/>
      <c r="D48" s="828"/>
      <c r="E48" s="828"/>
      <c r="F48" s="828"/>
    </row>
    <row r="49" spans="1:6" s="454" customFormat="1" ht="15.75" customHeight="1">
      <c r="A49" s="827" t="s">
        <v>349</v>
      </c>
      <c r="B49" s="828"/>
      <c r="C49" s="828"/>
      <c r="D49" s="828"/>
      <c r="E49" s="828"/>
      <c r="F49" s="828"/>
    </row>
    <row r="50" spans="1:6" s="454" customFormat="1" ht="15.75">
      <c r="A50" s="814" t="s">
        <v>350</v>
      </c>
      <c r="B50" s="814"/>
      <c r="C50" s="814"/>
      <c r="D50" s="814"/>
      <c r="E50" s="814"/>
      <c r="F50" s="814"/>
    </row>
    <row r="51" spans="1:6" s="454" customFormat="1" ht="15.75">
      <c r="A51" s="814" t="s">
        <v>351</v>
      </c>
      <c r="B51" s="814"/>
      <c r="C51" s="814"/>
      <c r="D51" s="814"/>
      <c r="E51" s="814"/>
      <c r="F51" s="814"/>
    </row>
    <row r="52" spans="1:6" s="454" customFormat="1" ht="15.75">
      <c r="A52" s="814" t="s">
        <v>352</v>
      </c>
      <c r="B52" s="814"/>
      <c r="C52" s="814"/>
      <c r="D52" s="814"/>
      <c r="E52" s="814"/>
      <c r="F52" s="814"/>
    </row>
    <row r="53" spans="1:6" s="454" customFormat="1" ht="18.75" customHeight="1">
      <c r="A53" s="826" t="s">
        <v>370</v>
      </c>
      <c r="B53" s="826"/>
      <c r="C53" s="826"/>
      <c r="D53" s="826"/>
      <c r="E53" s="826"/>
      <c r="F53" s="826"/>
    </row>
    <row r="54" spans="1:6" s="454" customFormat="1" ht="15.75">
      <c r="A54" s="814" t="s">
        <v>353</v>
      </c>
      <c r="B54" s="814"/>
      <c r="C54" s="814"/>
      <c r="D54" s="814"/>
      <c r="E54" s="814"/>
      <c r="F54" s="814"/>
    </row>
    <row r="55" spans="1:6" s="454" customFormat="1" ht="30.75" customHeight="1">
      <c r="A55" s="814" t="s">
        <v>354</v>
      </c>
      <c r="B55" s="814"/>
      <c r="C55" s="814"/>
      <c r="D55" s="814"/>
      <c r="E55" s="814"/>
      <c r="F55" s="814"/>
    </row>
    <row r="56" spans="1:6" s="454" customFormat="1" ht="14.25" customHeight="1">
      <c r="A56" s="827" t="s">
        <v>355</v>
      </c>
      <c r="B56" s="828"/>
      <c r="C56" s="828"/>
      <c r="D56" s="828"/>
      <c r="E56" s="828"/>
      <c r="F56" s="828"/>
    </row>
    <row r="57" spans="1:6" s="454" customFormat="1" ht="15.75">
      <c r="A57" s="814" t="s">
        <v>356</v>
      </c>
      <c r="B57" s="814"/>
      <c r="C57" s="814"/>
      <c r="D57" s="814"/>
      <c r="E57" s="814"/>
      <c r="F57" s="814"/>
    </row>
    <row r="58" spans="1:6" s="454" customFormat="1" ht="33" customHeight="1">
      <c r="A58" s="814" t="s">
        <v>357</v>
      </c>
      <c r="B58" s="814"/>
      <c r="C58" s="814"/>
      <c r="D58" s="814"/>
      <c r="E58" s="814"/>
      <c r="F58" s="814"/>
    </row>
    <row r="59" spans="1:6" s="454" customFormat="1" ht="18" customHeight="1">
      <c r="A59" s="814" t="s">
        <v>358</v>
      </c>
      <c r="B59" s="814"/>
      <c r="C59" s="814"/>
      <c r="D59" s="814"/>
      <c r="E59" s="814"/>
      <c r="F59" s="814"/>
    </row>
    <row r="60" spans="1:6" s="454" customFormat="1" ht="19.5" customHeight="1">
      <c r="A60" s="814" t="s">
        <v>359</v>
      </c>
      <c r="B60" s="814"/>
      <c r="C60" s="814"/>
      <c r="D60" s="814"/>
      <c r="E60" s="814"/>
      <c r="F60" s="814"/>
    </row>
    <row r="61" spans="1:6" s="454" customFormat="1" ht="15.75">
      <c r="A61" s="814" t="s">
        <v>360</v>
      </c>
      <c r="B61" s="814"/>
      <c r="C61" s="814"/>
      <c r="D61" s="814"/>
      <c r="E61" s="814"/>
      <c r="F61" s="814"/>
    </row>
    <row r="62" spans="1:6" s="454" customFormat="1" ht="21" customHeight="1">
      <c r="A62" s="814" t="s">
        <v>361</v>
      </c>
      <c r="B62" s="814"/>
      <c r="C62" s="814"/>
      <c r="D62" s="814"/>
      <c r="E62" s="814"/>
      <c r="F62" s="814"/>
    </row>
    <row r="63" spans="1:6" s="454" customFormat="1" ht="15.75">
      <c r="A63" s="814" t="s">
        <v>362</v>
      </c>
      <c r="B63" s="814"/>
      <c r="C63" s="814"/>
      <c r="D63" s="814"/>
      <c r="E63" s="814"/>
      <c r="F63" s="814"/>
    </row>
    <row r="64" spans="1:6" s="454" customFormat="1" ht="20.25" customHeight="1">
      <c r="A64" s="814" t="s">
        <v>363</v>
      </c>
      <c r="B64" s="814"/>
      <c r="C64" s="814"/>
      <c r="D64" s="814"/>
      <c r="E64" s="814"/>
      <c r="F64" s="814"/>
    </row>
    <row r="65" spans="1:6" s="454" customFormat="1" ht="15.75">
      <c r="A65" s="814" t="s">
        <v>364</v>
      </c>
      <c r="B65" s="814"/>
      <c r="C65" s="814"/>
      <c r="D65" s="814"/>
      <c r="E65" s="814"/>
      <c r="F65" s="814"/>
    </row>
    <row r="66" spans="1:6" s="454" customFormat="1" ht="15.75">
      <c r="A66" s="814" t="s">
        <v>365</v>
      </c>
      <c r="B66" s="814"/>
      <c r="C66" s="814"/>
      <c r="D66" s="814"/>
      <c r="E66" s="814"/>
      <c r="F66" s="814"/>
    </row>
    <row r="67" spans="1:6" s="454" customFormat="1" ht="18" customHeight="1">
      <c r="A67" s="814" t="s">
        <v>366</v>
      </c>
      <c r="B67" s="814"/>
      <c r="C67" s="814"/>
      <c r="D67" s="814"/>
      <c r="E67" s="814"/>
      <c r="F67" s="814"/>
    </row>
    <row r="68" spans="1:6" s="454" customFormat="1" ht="15.75">
      <c r="A68" s="814" t="s">
        <v>367</v>
      </c>
      <c r="B68" s="814"/>
      <c r="C68" s="814"/>
      <c r="D68" s="814"/>
      <c r="E68" s="814"/>
      <c r="F68" s="814"/>
    </row>
    <row r="69" spans="1:6" s="454" customFormat="1" ht="15.75">
      <c r="A69" s="814" t="s">
        <v>368</v>
      </c>
      <c r="B69" s="814"/>
      <c r="C69" s="814"/>
      <c r="D69" s="814"/>
      <c r="E69" s="814"/>
      <c r="F69" s="814"/>
    </row>
  </sheetData>
  <mergeCells count="61">
    <mergeCell ref="A2:F2"/>
    <mergeCell ref="B5:F6"/>
    <mergeCell ref="A8:A9"/>
    <mergeCell ref="B8:F8"/>
    <mergeCell ref="B9:F9"/>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63:F63"/>
    <mergeCell ref="A64:F64"/>
    <mergeCell ref="A57:F57"/>
    <mergeCell ref="A58:F58"/>
    <mergeCell ref="A59:F59"/>
    <mergeCell ref="A60:F60"/>
    <mergeCell ref="A69:F69"/>
    <mergeCell ref="A3:F3"/>
    <mergeCell ref="A5:A6"/>
    <mergeCell ref="B11:F14"/>
    <mergeCell ref="A65:F65"/>
    <mergeCell ref="A66:F66"/>
    <mergeCell ref="A67:F67"/>
    <mergeCell ref="A68:F68"/>
    <mergeCell ref="A61:F61"/>
    <mergeCell ref="A62:F62"/>
  </mergeCells>
  <printOptions/>
  <pageMargins left="0.6" right="0.65" top="0.71" bottom="0.984251968503937" header="0.5118110236220472" footer="0.5118110236220472"/>
  <pageSetup horizontalDpi="300" verticalDpi="300" orientation="landscape" paperSize="9" r:id="rId4"/>
  <headerFooter alignWithMargins="0">
    <oddHeader>&amp;CAnuário 2006 - RENAEST</oddHeader>
    <oddFooter>&amp;CDENATRAN - CGIE</oddFooter>
  </headerFooter>
  <drawing r:id="rId3"/>
  <legacyDrawing r:id="rId2"/>
</worksheet>
</file>

<file path=xl/worksheets/sheet20.xml><?xml version="1.0" encoding="utf-8"?>
<worksheet xmlns="http://schemas.openxmlformats.org/spreadsheetml/2006/main" xmlns:r="http://schemas.openxmlformats.org/officeDocument/2006/relationships">
  <dimension ref="B2:T59"/>
  <sheetViews>
    <sheetView showGridLines="0" showRowColHeaders="0" defaultGridColor="0" zoomScale="65" zoomScaleNormal="65" colorId="8" workbookViewId="0" topLeftCell="A1">
      <selection activeCell="A1" sqref="A1"/>
    </sheetView>
  </sheetViews>
  <sheetFormatPr defaultColWidth="9.140625" defaultRowHeight="12.75"/>
  <cols>
    <col min="1" max="1" width="2.7109375" style="0" customWidth="1"/>
    <col min="2" max="2" width="29.7109375" style="0" customWidth="1"/>
    <col min="3" max="3" width="2.140625" style="0" customWidth="1"/>
    <col min="4" max="4" width="4.140625" style="0" customWidth="1"/>
    <col min="5" max="5" width="3.8515625" style="0" customWidth="1"/>
    <col min="6" max="6" width="9.57421875" style="0" customWidth="1"/>
    <col min="7" max="7" width="9.8515625" style="0" customWidth="1"/>
    <col min="8" max="8" width="10.140625" style="0" customWidth="1"/>
    <col min="9" max="9" width="11.28125" style="0" customWidth="1"/>
    <col min="10" max="10" width="10.140625" style="0" customWidth="1"/>
    <col min="11" max="11" width="9.8515625" style="0" customWidth="1"/>
    <col min="12" max="13" width="9.57421875" style="0" customWidth="1"/>
    <col min="14" max="14" width="12.28125" style="0" customWidth="1"/>
    <col min="15" max="15" width="12.421875" style="0" customWidth="1"/>
    <col min="16" max="16" width="4.00390625" style="0" customWidth="1"/>
  </cols>
  <sheetData>
    <row r="2" spans="2:15" ht="18">
      <c r="B2" s="918" t="s">
        <v>392</v>
      </c>
      <c r="C2" s="918"/>
      <c r="D2" s="918"/>
      <c r="E2" s="918"/>
      <c r="F2" s="918"/>
      <c r="G2" s="918"/>
      <c r="H2" s="918"/>
      <c r="I2" s="918"/>
      <c r="J2" s="918"/>
      <c r="K2" s="918"/>
      <c r="L2" s="918"/>
      <c r="M2" s="918"/>
      <c r="N2" s="918"/>
      <c r="O2" s="918"/>
    </row>
    <row r="3" spans="5:10" ht="12.75">
      <c r="E3" s="66"/>
      <c r="J3" s="25"/>
    </row>
    <row r="4" spans="2:15" ht="18">
      <c r="B4" s="955" t="s">
        <v>277</v>
      </c>
      <c r="C4" s="956"/>
      <c r="D4" s="956"/>
      <c r="E4" s="956"/>
      <c r="F4" s="956"/>
      <c r="G4" s="956"/>
      <c r="H4" s="956"/>
      <c r="I4" s="956"/>
      <c r="J4" s="956"/>
      <c r="K4" s="956"/>
      <c r="L4" s="956"/>
      <c r="M4" s="956"/>
      <c r="N4" s="956"/>
      <c r="O4" s="957"/>
    </row>
    <row r="5" spans="2:15" ht="12" customHeight="1">
      <c r="B5" s="3"/>
      <c r="C5" s="3"/>
      <c r="D5" s="3"/>
      <c r="E5" s="5"/>
      <c r="F5" s="6"/>
      <c r="G5" s="6"/>
      <c r="H5" s="5"/>
      <c r="I5" s="5"/>
      <c r="J5" s="3"/>
      <c r="K5" s="3"/>
      <c r="L5" s="3"/>
      <c r="M5" s="3"/>
      <c r="N5" s="3"/>
      <c r="O5" s="3"/>
    </row>
    <row r="6" spans="2:15" ht="16.5">
      <c r="B6" s="932" t="s">
        <v>69</v>
      </c>
      <c r="C6" s="933"/>
      <c r="D6" s="934"/>
      <c r="E6" s="71"/>
      <c r="F6" s="364"/>
      <c r="G6" s="364"/>
      <c r="H6" s="364"/>
      <c r="I6" s="364"/>
      <c r="J6" s="364"/>
      <c r="K6" s="364"/>
      <c r="L6" s="364"/>
      <c r="M6" s="364"/>
      <c r="N6" s="364"/>
      <c r="O6" s="364"/>
    </row>
    <row r="7" spans="2:15" ht="16.5">
      <c r="B7" s="935"/>
      <c r="C7" s="936"/>
      <c r="D7" s="937"/>
      <c r="E7" s="73"/>
      <c r="F7" s="365">
        <v>1997</v>
      </c>
      <c r="G7" s="365">
        <v>1998</v>
      </c>
      <c r="H7" s="365">
        <v>1999</v>
      </c>
      <c r="I7" s="365">
        <v>2000</v>
      </c>
      <c r="J7" s="365">
        <v>2001</v>
      </c>
      <c r="K7" s="365">
        <v>2002</v>
      </c>
      <c r="L7" s="365">
        <v>2003</v>
      </c>
      <c r="M7" s="365">
        <v>2004</v>
      </c>
      <c r="N7" s="365">
        <v>2005</v>
      </c>
      <c r="O7" s="365">
        <v>2006</v>
      </c>
    </row>
    <row r="8" spans="2:15" ht="16.5">
      <c r="B8" s="943"/>
      <c r="C8" s="944"/>
      <c r="D8" s="945"/>
      <c r="E8" s="71"/>
      <c r="F8" s="366"/>
      <c r="G8" s="366"/>
      <c r="H8" s="366"/>
      <c r="I8" s="366"/>
      <c r="J8" s="366"/>
      <c r="K8" s="366"/>
      <c r="L8" s="366"/>
      <c r="M8" s="366"/>
      <c r="N8" s="366"/>
      <c r="O8" s="366"/>
    </row>
    <row r="9" spans="2:15" ht="4.5" customHeight="1">
      <c r="B9" s="74"/>
      <c r="C9" s="74"/>
      <c r="D9" s="75"/>
      <c r="E9" s="76"/>
      <c r="F9" s="77"/>
      <c r="G9" s="77"/>
      <c r="H9" s="79"/>
      <c r="I9" s="101"/>
      <c r="J9" s="357"/>
      <c r="K9" s="357"/>
      <c r="L9" s="357"/>
      <c r="M9" s="357"/>
      <c r="N9" s="357"/>
      <c r="O9" s="357"/>
    </row>
    <row r="10" spans="2:20" ht="16.5">
      <c r="B10" s="946" t="s">
        <v>101</v>
      </c>
      <c r="C10" s="947"/>
      <c r="D10" s="948"/>
      <c r="E10" s="102"/>
      <c r="F10" s="617">
        <v>8.35</v>
      </c>
      <c r="G10" s="326">
        <v>6.47</v>
      </c>
      <c r="H10" s="326">
        <v>7</v>
      </c>
      <c r="I10" s="551">
        <v>6.79</v>
      </c>
      <c r="J10" s="326">
        <v>6.3</v>
      </c>
      <c r="K10" s="326">
        <v>6.2</v>
      </c>
      <c r="L10" s="551">
        <v>6.17</v>
      </c>
      <c r="M10" s="326">
        <v>6.5</v>
      </c>
      <c r="N10" s="326">
        <v>6.2</v>
      </c>
      <c r="O10" s="256">
        <f>Plan14!H10</f>
        <v>4.388300451569561</v>
      </c>
      <c r="P10" s="120"/>
      <c r="Q10" s="120"/>
      <c r="R10" s="120"/>
      <c r="S10" s="120"/>
      <c r="T10" s="120"/>
    </row>
    <row r="11" spans="2:15" ht="16.5">
      <c r="B11" s="103" t="s">
        <v>17</v>
      </c>
      <c r="C11" s="104"/>
      <c r="D11" s="105"/>
      <c r="E11" s="84"/>
      <c r="F11" s="618">
        <v>19.94</v>
      </c>
      <c r="G11" s="125">
        <v>16.68</v>
      </c>
      <c r="H11" s="275">
        <v>15</v>
      </c>
      <c r="I11" s="552">
        <v>19.86</v>
      </c>
      <c r="J11" s="124">
        <v>22.1</v>
      </c>
      <c r="K11" s="124">
        <v>20.5</v>
      </c>
      <c r="L11" s="554">
        <v>16.95</v>
      </c>
      <c r="M11" s="476">
        <v>13</v>
      </c>
      <c r="N11" s="476">
        <v>13.1</v>
      </c>
      <c r="O11" s="359">
        <f>Plan14!H11</f>
        <v>10.15007612557094</v>
      </c>
    </row>
    <row r="12" spans="2:15" ht="16.5">
      <c r="B12" s="85" t="s">
        <v>18</v>
      </c>
      <c r="C12" s="86"/>
      <c r="D12" s="87"/>
      <c r="E12" s="88"/>
      <c r="F12" s="130">
        <v>13.04</v>
      </c>
      <c r="G12" s="127">
        <v>15.83</v>
      </c>
      <c r="H12" s="276">
        <v>15.81</v>
      </c>
      <c r="I12" s="553">
        <v>15.9</v>
      </c>
      <c r="J12" s="126">
        <v>19.1</v>
      </c>
      <c r="K12" s="126">
        <v>10.8</v>
      </c>
      <c r="L12" s="555">
        <v>11.8</v>
      </c>
      <c r="M12" s="477">
        <v>12.5</v>
      </c>
      <c r="N12" s="477">
        <v>10</v>
      </c>
      <c r="O12" s="360">
        <f>Plan14!H12</f>
        <v>9.630372053373662</v>
      </c>
    </row>
    <row r="13" spans="2:15" ht="16.5">
      <c r="B13" s="106" t="s">
        <v>19</v>
      </c>
      <c r="C13" s="104"/>
      <c r="D13" s="105"/>
      <c r="E13" s="84"/>
      <c r="F13" s="618">
        <v>34.75</v>
      </c>
      <c r="G13" s="125">
        <v>22.76</v>
      </c>
      <c r="H13" s="275" t="s">
        <v>154</v>
      </c>
      <c r="I13" s="552">
        <v>36.04</v>
      </c>
      <c r="J13" s="124">
        <v>31.4</v>
      </c>
      <c r="K13" s="124" t="s">
        <v>42</v>
      </c>
      <c r="L13" s="554">
        <v>33.1</v>
      </c>
      <c r="M13" s="476">
        <v>25.4</v>
      </c>
      <c r="N13" s="476">
        <v>18.4</v>
      </c>
      <c r="O13" s="359" t="s">
        <v>42</v>
      </c>
    </row>
    <row r="14" spans="2:15" ht="16.5">
      <c r="B14" s="85" t="s">
        <v>20</v>
      </c>
      <c r="C14" s="86"/>
      <c r="D14" s="87"/>
      <c r="E14" s="88"/>
      <c r="F14" s="130">
        <v>15.69</v>
      </c>
      <c r="G14" s="127">
        <v>15.34</v>
      </c>
      <c r="H14" s="276">
        <v>11.41</v>
      </c>
      <c r="I14" s="553">
        <v>15.96</v>
      </c>
      <c r="J14" s="126">
        <v>11.4</v>
      </c>
      <c r="K14" s="126">
        <v>11.8</v>
      </c>
      <c r="L14" s="555">
        <v>5.16</v>
      </c>
      <c r="M14" s="477">
        <v>10.9</v>
      </c>
      <c r="N14" s="477">
        <v>10.7</v>
      </c>
      <c r="O14" s="360">
        <f>Plan14!H13</f>
        <v>9.124433366857609</v>
      </c>
    </row>
    <row r="15" spans="2:15" ht="16.5">
      <c r="B15" s="106" t="s">
        <v>21</v>
      </c>
      <c r="C15" s="104"/>
      <c r="D15" s="105"/>
      <c r="E15" s="84"/>
      <c r="F15" s="618">
        <v>23.53</v>
      </c>
      <c r="G15" s="125">
        <v>20.81</v>
      </c>
      <c r="H15" s="275">
        <v>18.5</v>
      </c>
      <c r="I15" s="552">
        <v>20.27</v>
      </c>
      <c r="J15" s="124">
        <v>18.1</v>
      </c>
      <c r="K15" s="124">
        <v>15.7</v>
      </c>
      <c r="L15" s="554">
        <v>16.31</v>
      </c>
      <c r="M15" s="476">
        <v>10</v>
      </c>
      <c r="N15" s="476">
        <v>8.3</v>
      </c>
      <c r="O15" s="359">
        <f>Plan14!H14</f>
        <v>6.610605179149506</v>
      </c>
    </row>
    <row r="16" spans="2:15" ht="16.5">
      <c r="B16" s="85" t="s">
        <v>22</v>
      </c>
      <c r="C16" s="86"/>
      <c r="D16" s="87"/>
      <c r="E16" s="84"/>
      <c r="F16" s="130">
        <v>15.26</v>
      </c>
      <c r="G16" s="127">
        <v>14.9</v>
      </c>
      <c r="H16" s="276">
        <v>22.69</v>
      </c>
      <c r="I16" s="553">
        <v>21.02</v>
      </c>
      <c r="J16" s="126">
        <v>20.4</v>
      </c>
      <c r="K16" s="126">
        <v>16.8</v>
      </c>
      <c r="L16" s="555">
        <v>16.58</v>
      </c>
      <c r="M16" s="477">
        <v>15.3</v>
      </c>
      <c r="N16" s="477">
        <v>15.3</v>
      </c>
      <c r="O16" s="360">
        <f>Plan14!H15</f>
        <v>12.715062625934383</v>
      </c>
    </row>
    <row r="17" spans="2:15" ht="16.5">
      <c r="B17" s="106" t="s">
        <v>75</v>
      </c>
      <c r="C17" s="104"/>
      <c r="D17" s="105"/>
      <c r="E17" s="84"/>
      <c r="F17" s="618">
        <v>6.58</v>
      </c>
      <c r="G17" s="125">
        <v>5.78</v>
      </c>
      <c r="H17" s="275">
        <v>6.11</v>
      </c>
      <c r="I17" s="552">
        <v>7.2</v>
      </c>
      <c r="J17" s="124">
        <v>6.5</v>
      </c>
      <c r="K17" s="124">
        <v>6.4</v>
      </c>
      <c r="L17" s="554">
        <v>6.98</v>
      </c>
      <c r="M17" s="476">
        <v>5.4</v>
      </c>
      <c r="N17" s="476">
        <v>5.3</v>
      </c>
      <c r="O17" s="359">
        <f>Plan14!H16</f>
        <v>4.646396853917957</v>
      </c>
    </row>
    <row r="18" spans="2:15" ht="16.5">
      <c r="B18" s="85" t="s">
        <v>23</v>
      </c>
      <c r="C18" s="86"/>
      <c r="D18" s="89"/>
      <c r="E18" s="84"/>
      <c r="F18" s="130">
        <v>9.92</v>
      </c>
      <c r="G18" s="127">
        <v>9.04</v>
      </c>
      <c r="H18" s="276">
        <v>7.95</v>
      </c>
      <c r="I18" s="553">
        <v>10.29</v>
      </c>
      <c r="J18" s="126">
        <v>9.1</v>
      </c>
      <c r="K18" s="126" t="s">
        <v>42</v>
      </c>
      <c r="L18" s="555">
        <v>8.04</v>
      </c>
      <c r="M18" s="477">
        <v>7.6</v>
      </c>
      <c r="N18" s="477">
        <v>7</v>
      </c>
      <c r="O18" s="360">
        <f>Plan14!H17</f>
        <v>7.510240689350889</v>
      </c>
    </row>
    <row r="19" spans="2:15" ht="16.5">
      <c r="B19" s="106" t="s">
        <v>24</v>
      </c>
      <c r="C19" s="104"/>
      <c r="D19" s="107"/>
      <c r="E19" s="84"/>
      <c r="F19" s="618">
        <v>9.13</v>
      </c>
      <c r="G19" s="125">
        <v>6.9</v>
      </c>
      <c r="H19" s="275" t="s">
        <v>155</v>
      </c>
      <c r="I19" s="275" t="s">
        <v>167</v>
      </c>
      <c r="J19" s="124" t="s">
        <v>207</v>
      </c>
      <c r="K19" s="124">
        <v>10.3</v>
      </c>
      <c r="L19" s="556">
        <v>9.97</v>
      </c>
      <c r="M19" s="124">
        <v>29.7</v>
      </c>
      <c r="N19" s="124">
        <v>27.4</v>
      </c>
      <c r="O19" s="359">
        <f>Plan14!H18</f>
        <v>10.194450407968567</v>
      </c>
    </row>
    <row r="20" spans="2:15" ht="16.5">
      <c r="B20" s="85" t="s">
        <v>25</v>
      </c>
      <c r="C20" s="86"/>
      <c r="D20" s="87"/>
      <c r="E20" s="84"/>
      <c r="F20" s="130">
        <v>31.01</v>
      </c>
      <c r="G20" s="127">
        <v>20.35</v>
      </c>
      <c r="H20" s="276" t="s">
        <v>156</v>
      </c>
      <c r="I20" s="276">
        <v>18.31</v>
      </c>
      <c r="J20" s="126">
        <v>27</v>
      </c>
      <c r="K20" s="126">
        <v>40.5</v>
      </c>
      <c r="L20" s="555">
        <v>34.26</v>
      </c>
      <c r="M20" s="477">
        <v>31.7</v>
      </c>
      <c r="N20" s="477">
        <v>27</v>
      </c>
      <c r="O20" s="360">
        <f>Plan14!H19</f>
        <v>21.526281213713794</v>
      </c>
    </row>
    <row r="21" spans="2:15" ht="16.5">
      <c r="B21" s="106" t="s">
        <v>26</v>
      </c>
      <c r="C21" s="104"/>
      <c r="D21" s="105"/>
      <c r="E21" s="84"/>
      <c r="F21" s="618">
        <v>8.17</v>
      </c>
      <c r="G21" s="125">
        <v>5.16</v>
      </c>
      <c r="H21" s="275">
        <v>5.96</v>
      </c>
      <c r="I21" s="275">
        <v>6.47</v>
      </c>
      <c r="J21" s="124">
        <v>4.9</v>
      </c>
      <c r="K21" s="124" t="s">
        <v>42</v>
      </c>
      <c r="L21" s="554">
        <v>4.51</v>
      </c>
      <c r="M21" s="476">
        <v>9.5</v>
      </c>
      <c r="N21" s="476">
        <v>7.5</v>
      </c>
      <c r="O21" s="359">
        <f>Plan14!H20</f>
        <v>1.2044746232252819</v>
      </c>
    </row>
    <row r="22" spans="2:15" ht="16.5">
      <c r="B22" s="85" t="s">
        <v>27</v>
      </c>
      <c r="C22" s="86"/>
      <c r="D22" s="87"/>
      <c r="E22" s="84"/>
      <c r="F22" s="130">
        <v>11.79</v>
      </c>
      <c r="G22" s="127">
        <v>7.86</v>
      </c>
      <c r="H22" s="276">
        <v>7.57</v>
      </c>
      <c r="I22" s="276">
        <v>6.69</v>
      </c>
      <c r="J22" s="126">
        <v>8.3</v>
      </c>
      <c r="K22" s="126">
        <v>7</v>
      </c>
      <c r="L22" s="555">
        <v>6.28</v>
      </c>
      <c r="M22" s="477">
        <v>6.3</v>
      </c>
      <c r="N22" s="477">
        <v>6.8</v>
      </c>
      <c r="O22" s="360">
        <f>Plan14!H21</f>
        <v>6.159898308964836</v>
      </c>
    </row>
    <row r="23" spans="2:15" ht="16.5">
      <c r="B23" s="106" t="s">
        <v>122</v>
      </c>
      <c r="C23" s="104"/>
      <c r="D23" s="107"/>
      <c r="E23" s="84"/>
      <c r="F23" s="618">
        <v>4.46</v>
      </c>
      <c r="G23" s="125">
        <v>6.12</v>
      </c>
      <c r="H23" s="275" t="s">
        <v>42</v>
      </c>
      <c r="I23" s="275" t="s">
        <v>157</v>
      </c>
      <c r="J23" s="124" t="s">
        <v>157</v>
      </c>
      <c r="K23" s="124">
        <v>0.4</v>
      </c>
      <c r="L23" s="554">
        <v>4.04</v>
      </c>
      <c r="M23" s="476">
        <v>3.8</v>
      </c>
      <c r="N23" s="476">
        <v>2.81</v>
      </c>
      <c r="O23" s="359">
        <f>Plan14!H22</f>
        <v>1.33652291782344</v>
      </c>
    </row>
    <row r="24" spans="2:15" ht="16.5">
      <c r="B24" s="85" t="s">
        <v>29</v>
      </c>
      <c r="C24" s="86"/>
      <c r="D24" s="87"/>
      <c r="E24" s="84"/>
      <c r="F24" s="130">
        <v>23.7</v>
      </c>
      <c r="G24" s="127">
        <v>35.06</v>
      </c>
      <c r="H24" s="276">
        <v>22.36</v>
      </c>
      <c r="I24" s="276">
        <v>18.36</v>
      </c>
      <c r="J24" s="126">
        <v>10.2</v>
      </c>
      <c r="K24" s="126">
        <v>11.2</v>
      </c>
      <c r="L24" s="555">
        <v>9.48</v>
      </c>
      <c r="M24" s="477">
        <v>11.05</v>
      </c>
      <c r="N24" s="477">
        <v>13.6</v>
      </c>
      <c r="O24" s="360">
        <f>Plan14!H23</f>
        <v>6.037210844632829</v>
      </c>
    </row>
    <row r="25" spans="2:15" ht="16.5">
      <c r="B25" s="106" t="s">
        <v>30</v>
      </c>
      <c r="C25" s="104"/>
      <c r="D25" s="107"/>
      <c r="E25" s="92"/>
      <c r="F25" s="618">
        <v>14.71</v>
      </c>
      <c r="G25" s="125">
        <v>6.41</v>
      </c>
      <c r="H25" s="275">
        <v>19.63</v>
      </c>
      <c r="I25" s="275">
        <v>13.22</v>
      </c>
      <c r="J25" s="124">
        <v>14.3</v>
      </c>
      <c r="K25" s="124">
        <v>13.9</v>
      </c>
      <c r="L25" s="554">
        <v>11.72</v>
      </c>
      <c r="M25" s="476">
        <v>12.6</v>
      </c>
      <c r="N25" s="476">
        <v>10.4</v>
      </c>
      <c r="O25" s="359">
        <f>Plan14!H24</f>
        <v>9.95750195338555</v>
      </c>
    </row>
    <row r="26" spans="2:15" ht="16.5">
      <c r="B26" s="85" t="s">
        <v>31</v>
      </c>
      <c r="C26" s="86"/>
      <c r="D26" s="87"/>
      <c r="E26" s="84"/>
      <c r="F26" s="130">
        <v>9.88</v>
      </c>
      <c r="G26" s="127">
        <v>8.14</v>
      </c>
      <c r="H26" s="276">
        <v>6.37</v>
      </c>
      <c r="I26" s="276">
        <v>6.06</v>
      </c>
      <c r="J26" s="126">
        <v>5.7</v>
      </c>
      <c r="K26" s="126">
        <v>5.5</v>
      </c>
      <c r="L26" s="555">
        <v>5.61</v>
      </c>
      <c r="M26" s="477">
        <v>5.3</v>
      </c>
      <c r="N26" s="477">
        <v>4.6</v>
      </c>
      <c r="O26" s="360">
        <f>Plan14!H25</f>
        <v>4.117932231135792</v>
      </c>
    </row>
    <row r="27" spans="2:15" ht="16.5">
      <c r="B27" s="106" t="s">
        <v>76</v>
      </c>
      <c r="C27" s="104"/>
      <c r="D27" s="105"/>
      <c r="E27" s="84"/>
      <c r="F27" s="618">
        <v>7.9</v>
      </c>
      <c r="G27" s="125">
        <v>3.29</v>
      </c>
      <c r="H27" s="275" t="s">
        <v>158</v>
      </c>
      <c r="I27" s="275">
        <v>7.23</v>
      </c>
      <c r="J27" s="124">
        <v>10.3</v>
      </c>
      <c r="K27" s="124">
        <v>10.8</v>
      </c>
      <c r="L27" s="554">
        <v>7.8</v>
      </c>
      <c r="M27" s="476">
        <v>7.6</v>
      </c>
      <c r="N27" s="476">
        <v>6.6</v>
      </c>
      <c r="O27" s="359">
        <f>Plan14!H26</f>
        <v>3.9634626489579508</v>
      </c>
    </row>
    <row r="28" spans="2:15" ht="16.5">
      <c r="B28" s="85" t="s">
        <v>33</v>
      </c>
      <c r="C28" s="86"/>
      <c r="D28" s="87"/>
      <c r="E28" s="84"/>
      <c r="F28" s="130">
        <v>22.53</v>
      </c>
      <c r="G28" s="127">
        <v>13.52</v>
      </c>
      <c r="H28" s="276">
        <v>11.84</v>
      </c>
      <c r="I28" s="276">
        <v>14.64</v>
      </c>
      <c r="J28" s="126">
        <v>11.7</v>
      </c>
      <c r="K28" s="126">
        <v>12.1</v>
      </c>
      <c r="L28" s="555">
        <v>10.23</v>
      </c>
      <c r="M28" s="477">
        <v>10.5</v>
      </c>
      <c r="N28" s="477">
        <v>13.5</v>
      </c>
      <c r="O28" s="360">
        <f>Plan14!H27</f>
        <v>16.800823240338776</v>
      </c>
    </row>
    <row r="29" spans="2:15" ht="16.5">
      <c r="B29" s="106" t="s">
        <v>34</v>
      </c>
      <c r="C29" s="104"/>
      <c r="D29" s="105"/>
      <c r="E29" s="84"/>
      <c r="F29" s="618">
        <v>7.35</v>
      </c>
      <c r="G29" s="125">
        <v>1.28</v>
      </c>
      <c r="H29" s="275">
        <v>5.9</v>
      </c>
      <c r="I29" s="275" t="s">
        <v>159</v>
      </c>
      <c r="J29" s="124">
        <v>15.1</v>
      </c>
      <c r="K29" s="124" t="s">
        <v>42</v>
      </c>
      <c r="L29" s="554">
        <v>8.18</v>
      </c>
      <c r="M29" s="476">
        <v>8.3</v>
      </c>
      <c r="N29" s="476">
        <v>8.1</v>
      </c>
      <c r="O29" s="359">
        <f>Plan14!H28</f>
        <v>1.5980744541995433</v>
      </c>
    </row>
    <row r="30" spans="2:15" ht="16.5">
      <c r="B30" s="85" t="s">
        <v>35</v>
      </c>
      <c r="C30" s="86"/>
      <c r="D30" s="87"/>
      <c r="E30" s="84"/>
      <c r="F30" s="130">
        <v>17.95</v>
      </c>
      <c r="G30" s="127">
        <v>19.29</v>
      </c>
      <c r="H30" s="277">
        <v>17.43</v>
      </c>
      <c r="I30" s="277">
        <v>19.96</v>
      </c>
      <c r="J30" s="126">
        <v>9.5</v>
      </c>
      <c r="K30" s="126">
        <v>10.4</v>
      </c>
      <c r="L30" s="555">
        <v>8.44</v>
      </c>
      <c r="M30" s="477">
        <v>12.7</v>
      </c>
      <c r="N30" s="477">
        <v>10.6</v>
      </c>
      <c r="O30" s="360">
        <f>Plan14!H29</f>
        <v>13.7992461969804</v>
      </c>
    </row>
    <row r="31" spans="2:15" ht="16.5">
      <c r="B31" s="106" t="s">
        <v>77</v>
      </c>
      <c r="C31" s="104"/>
      <c r="D31" s="105"/>
      <c r="E31" s="84"/>
      <c r="F31" s="618">
        <v>4.38</v>
      </c>
      <c r="G31" s="125">
        <v>4.49</v>
      </c>
      <c r="H31" s="275" t="s">
        <v>160</v>
      </c>
      <c r="I31" s="274">
        <v>4.03</v>
      </c>
      <c r="J31" s="124">
        <v>3.5</v>
      </c>
      <c r="K31" s="124">
        <v>3.2</v>
      </c>
      <c r="L31" s="554">
        <v>2.91</v>
      </c>
      <c r="M31" s="476">
        <v>15.9</v>
      </c>
      <c r="N31" s="476">
        <v>3.3</v>
      </c>
      <c r="O31" s="359">
        <f>Plan14!H30</f>
        <v>4.959997903534182</v>
      </c>
    </row>
    <row r="32" spans="2:15" ht="16.5">
      <c r="B32" s="85" t="s">
        <v>37</v>
      </c>
      <c r="C32" s="94"/>
      <c r="D32" s="95"/>
      <c r="E32" s="84"/>
      <c r="F32" s="130" t="s">
        <v>42</v>
      </c>
      <c r="G32" s="127">
        <v>12.36</v>
      </c>
      <c r="H32" s="276">
        <v>8.4</v>
      </c>
      <c r="I32" s="276" t="s">
        <v>161</v>
      </c>
      <c r="J32" s="126" t="s">
        <v>207</v>
      </c>
      <c r="K32" s="126">
        <v>4.3</v>
      </c>
      <c r="L32" s="555">
        <v>8.03</v>
      </c>
      <c r="M32" s="477">
        <v>1.72</v>
      </c>
      <c r="N32" s="477">
        <v>10.9</v>
      </c>
      <c r="O32" s="360">
        <f>Plan14!H31</f>
        <v>10.215280965830493</v>
      </c>
    </row>
    <row r="33" spans="2:15" ht="16.5">
      <c r="B33" s="103" t="s">
        <v>78</v>
      </c>
      <c r="C33" s="104"/>
      <c r="D33" s="105"/>
      <c r="E33" s="84"/>
      <c r="F33" s="618">
        <v>28.88</v>
      </c>
      <c r="G33" s="125">
        <v>19.75</v>
      </c>
      <c r="H33" s="275" t="s">
        <v>162</v>
      </c>
      <c r="I33" s="275">
        <v>26.59</v>
      </c>
      <c r="J33" s="124">
        <v>20.1</v>
      </c>
      <c r="K33" s="124">
        <v>24.6</v>
      </c>
      <c r="L33" s="554">
        <v>15.9</v>
      </c>
      <c r="M33" s="476">
        <v>14.16</v>
      </c>
      <c r="N33" s="476">
        <v>17.3</v>
      </c>
      <c r="O33" s="359">
        <f>Plan14!H32</f>
        <v>38.6715826241233</v>
      </c>
    </row>
    <row r="34" spans="2:15" ht="16.5">
      <c r="B34" s="85" t="s">
        <v>38</v>
      </c>
      <c r="C34" s="86"/>
      <c r="D34" s="87"/>
      <c r="E34" s="84"/>
      <c r="F34" s="130">
        <v>11.65</v>
      </c>
      <c r="G34" s="127">
        <v>7.08</v>
      </c>
      <c r="H34" s="276">
        <v>12.6</v>
      </c>
      <c r="I34" s="276">
        <v>11.63</v>
      </c>
      <c r="J34" s="126">
        <v>2.9</v>
      </c>
      <c r="K34" s="126">
        <v>3.7</v>
      </c>
      <c r="L34" s="555">
        <v>5.93</v>
      </c>
      <c r="M34" s="477">
        <v>0.79</v>
      </c>
      <c r="N34" s="477">
        <v>1.08</v>
      </c>
      <c r="O34" s="360">
        <f>Plan14!H33</f>
        <v>0.22153528051904894</v>
      </c>
    </row>
    <row r="35" spans="2:15" ht="16.5">
      <c r="B35" s="106" t="s">
        <v>39</v>
      </c>
      <c r="C35" s="104"/>
      <c r="D35" s="105"/>
      <c r="E35" s="84"/>
      <c r="F35" s="618">
        <v>6.79</v>
      </c>
      <c r="G35" s="125">
        <v>4.38</v>
      </c>
      <c r="H35" s="275">
        <v>4.25</v>
      </c>
      <c r="I35" s="275">
        <v>4.86</v>
      </c>
      <c r="J35" s="124">
        <v>3.9</v>
      </c>
      <c r="K35" s="124">
        <v>4.2</v>
      </c>
      <c r="L35" s="554">
        <v>3.87</v>
      </c>
      <c r="M35" s="476">
        <v>4.1</v>
      </c>
      <c r="N35" s="476">
        <v>4.29</v>
      </c>
      <c r="O35" s="359">
        <f>Plan14!H34</f>
        <v>3.3580731139431736</v>
      </c>
    </row>
    <row r="36" spans="2:15" ht="16.5">
      <c r="B36" s="85" t="s">
        <v>40</v>
      </c>
      <c r="C36" s="86"/>
      <c r="D36" s="87"/>
      <c r="E36" s="84"/>
      <c r="F36" s="130">
        <v>20.39</v>
      </c>
      <c r="G36" s="127">
        <v>21.48</v>
      </c>
      <c r="H36" s="276" t="s">
        <v>163</v>
      </c>
      <c r="I36" s="276">
        <v>23.34</v>
      </c>
      <c r="J36" s="126">
        <v>5.7</v>
      </c>
      <c r="K36" s="126">
        <v>76.6</v>
      </c>
      <c r="L36" s="555">
        <v>5.55</v>
      </c>
      <c r="M36" s="477">
        <v>5.6</v>
      </c>
      <c r="N36" s="477">
        <v>2.01</v>
      </c>
      <c r="O36" s="360">
        <f>Plan14!H35</f>
        <v>2.153547970281038</v>
      </c>
    </row>
    <row r="37" spans="2:15" ht="16.5">
      <c r="B37" s="108" t="s">
        <v>41</v>
      </c>
      <c r="C37" s="109"/>
      <c r="D37" s="110"/>
      <c r="E37" s="84"/>
      <c r="F37" s="619">
        <v>14.86</v>
      </c>
      <c r="G37" s="129">
        <v>15.21</v>
      </c>
      <c r="H37" s="278">
        <v>15.4</v>
      </c>
      <c r="I37" s="278">
        <v>19</v>
      </c>
      <c r="J37" s="358">
        <v>12</v>
      </c>
      <c r="K37" s="358">
        <v>11.9</v>
      </c>
      <c r="L37" s="557">
        <v>9.88</v>
      </c>
      <c r="M37" s="478">
        <v>10.6</v>
      </c>
      <c r="N37" s="478">
        <v>8.1</v>
      </c>
      <c r="O37" s="361">
        <f>Plan14!H36</f>
        <v>6.792236989489907</v>
      </c>
    </row>
    <row r="38" spans="2:15" ht="15">
      <c r="B38" s="96" t="s">
        <v>169</v>
      </c>
      <c r="C38" s="96"/>
      <c r="D38" s="96"/>
      <c r="E38" s="66"/>
      <c r="F38" s="49"/>
      <c r="J38" s="111"/>
      <c r="K38" s="111"/>
      <c r="L38" s="111"/>
      <c r="M38" s="111"/>
      <c r="N38" s="111"/>
      <c r="O38" s="111"/>
    </row>
    <row r="39" spans="2:5" ht="15">
      <c r="B39" s="348" t="s">
        <v>391</v>
      </c>
      <c r="C39" s="96"/>
      <c r="D39" s="96"/>
      <c r="E39" s="66"/>
    </row>
    <row r="40" spans="2:5" ht="15">
      <c r="B40" s="96"/>
      <c r="C40" s="96"/>
      <c r="D40" s="96"/>
      <c r="E40" s="66"/>
    </row>
    <row r="41" spans="2:5" ht="15">
      <c r="B41" s="96"/>
      <c r="D41" s="96"/>
      <c r="E41" s="66"/>
    </row>
    <row r="42" spans="2:5" ht="15">
      <c r="B42" s="96"/>
      <c r="C42" s="96"/>
      <c r="D42" s="96"/>
      <c r="E42" s="66"/>
    </row>
    <row r="43" spans="2:5" ht="15">
      <c r="B43" s="97"/>
      <c r="C43" s="96"/>
      <c r="D43" s="96"/>
      <c r="E43" s="66"/>
    </row>
    <row r="44" spans="2:9" ht="15">
      <c r="B44" s="98"/>
      <c r="C44" s="98"/>
      <c r="D44" s="98"/>
      <c r="E44" s="51"/>
      <c r="F44" s="51"/>
      <c r="G44" s="51"/>
      <c r="H44" s="51"/>
      <c r="I44" s="51"/>
    </row>
    <row r="45" spans="2:5" ht="12.75">
      <c r="B45" s="112"/>
      <c r="E45" s="66"/>
    </row>
    <row r="46" ht="12.75">
      <c r="E46" s="66"/>
    </row>
    <row r="47" spans="5:18" ht="12.75">
      <c r="E47" s="66"/>
      <c r="J47" s="118"/>
      <c r="K47" s="118"/>
      <c r="L47" s="118"/>
      <c r="M47" s="118"/>
      <c r="N47" s="118"/>
      <c r="O47" s="118"/>
      <c r="P47" s="118"/>
      <c r="Q47" s="118"/>
      <c r="R47" s="118"/>
    </row>
    <row r="48" spans="5:18" ht="12.75">
      <c r="E48" s="66"/>
      <c r="J48" s="119"/>
      <c r="K48" s="119"/>
      <c r="L48" s="119"/>
      <c r="M48" s="119"/>
      <c r="N48" s="119"/>
      <c r="O48" s="119"/>
      <c r="P48" s="119"/>
      <c r="Q48" s="119"/>
      <c r="R48" s="119"/>
    </row>
    <row r="49" ht="12.75">
      <c r="E49" s="66"/>
    </row>
    <row r="50" ht="12.75">
      <c r="E50" s="66"/>
    </row>
    <row r="51" ht="12.75">
      <c r="E51" s="66"/>
    </row>
    <row r="52" ht="12.75">
      <c r="E52" s="66"/>
    </row>
    <row r="53" ht="12.75">
      <c r="E53" s="66"/>
    </row>
    <row r="54" ht="12.75">
      <c r="E54" s="66"/>
    </row>
    <row r="55" ht="12.75">
      <c r="E55" s="66"/>
    </row>
    <row r="56" ht="12.75">
      <c r="E56" s="66"/>
    </row>
    <row r="57" ht="12.75">
      <c r="E57" s="66"/>
    </row>
    <row r="58" ht="12.75">
      <c r="E58" s="66"/>
    </row>
    <row r="59" ht="12.75">
      <c r="E59" s="66"/>
    </row>
  </sheetData>
  <mergeCells count="4">
    <mergeCell ref="B10:D10"/>
    <mergeCell ref="B6:D8"/>
    <mergeCell ref="B2:O2"/>
    <mergeCell ref="B4:O4"/>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21.xml><?xml version="1.0" encoding="utf-8"?>
<worksheet xmlns="http://schemas.openxmlformats.org/spreadsheetml/2006/main" xmlns:r="http://schemas.openxmlformats.org/officeDocument/2006/relationships">
  <dimension ref="B2:K63"/>
  <sheetViews>
    <sheetView showGridLines="0" showRowColHeaders="0" defaultGridColor="0" zoomScale="70" zoomScaleNormal="70" colorId="8" workbookViewId="0" topLeftCell="A1">
      <selection activeCell="A1" sqref="A1"/>
    </sheetView>
  </sheetViews>
  <sheetFormatPr defaultColWidth="9.140625" defaultRowHeight="12.75"/>
  <cols>
    <col min="1" max="1" width="1.7109375" style="0" customWidth="1"/>
    <col min="2" max="2" width="30.57421875" style="0" customWidth="1"/>
    <col min="3" max="3" width="0.2890625" style="0" customWidth="1"/>
    <col min="4" max="4" width="1.28515625" style="0" customWidth="1"/>
    <col min="5" max="5" width="1.7109375" style="0" customWidth="1"/>
    <col min="6" max="6" width="16.57421875" style="0" bestFit="1" customWidth="1"/>
    <col min="7" max="7" width="21.57421875" style="0" bestFit="1" customWidth="1"/>
    <col min="8" max="8" width="31.8515625" style="0" bestFit="1" customWidth="1"/>
    <col min="9" max="9" width="2.7109375" style="0" customWidth="1"/>
    <col min="10" max="10" width="10.140625" style="0" bestFit="1" customWidth="1"/>
  </cols>
  <sheetData>
    <row r="2" spans="2:8" ht="18">
      <c r="B2" s="941" t="s">
        <v>392</v>
      </c>
      <c r="C2" s="941"/>
      <c r="D2" s="941"/>
      <c r="E2" s="941"/>
      <c r="F2" s="941"/>
      <c r="G2" s="941"/>
      <c r="H2" s="941"/>
    </row>
    <row r="3" ht="12.75">
      <c r="E3" s="66"/>
    </row>
    <row r="4" spans="2:8" ht="18">
      <c r="B4" s="942" t="s">
        <v>278</v>
      </c>
      <c r="C4" s="942"/>
      <c r="D4" s="942"/>
      <c r="E4" s="942"/>
      <c r="F4" s="942"/>
      <c r="G4" s="942"/>
      <c r="H4" s="942"/>
    </row>
    <row r="5" spans="2:8" ht="12" customHeight="1">
      <c r="B5" s="3"/>
      <c r="C5" s="3"/>
      <c r="D5" s="3"/>
      <c r="E5" s="5"/>
      <c r="F5" s="6"/>
      <c r="G5" s="6"/>
      <c r="H5" s="5"/>
    </row>
    <row r="6" spans="2:8" ht="16.5">
      <c r="B6" s="961" t="s">
        <v>44</v>
      </c>
      <c r="C6" s="962"/>
      <c r="D6" s="963"/>
      <c r="E6" s="71"/>
      <c r="F6" s="949" t="s">
        <v>79</v>
      </c>
      <c r="G6" s="949" t="s">
        <v>80</v>
      </c>
      <c r="H6" s="952" t="s">
        <v>81</v>
      </c>
    </row>
    <row r="7" spans="2:8" ht="16.5" customHeight="1">
      <c r="B7" s="964"/>
      <c r="C7" s="965"/>
      <c r="D7" s="966"/>
      <c r="E7" s="73"/>
      <c r="F7" s="950"/>
      <c r="G7" s="950"/>
      <c r="H7" s="953"/>
    </row>
    <row r="8" spans="2:8" ht="16.5">
      <c r="B8" s="967"/>
      <c r="C8" s="968"/>
      <c r="D8" s="969"/>
      <c r="E8" s="71"/>
      <c r="F8" s="951"/>
      <c r="G8" s="951"/>
      <c r="H8" s="954"/>
    </row>
    <row r="9" spans="2:8" ht="4.5" customHeight="1">
      <c r="B9" s="74"/>
      <c r="C9" s="74"/>
      <c r="D9" s="75"/>
      <c r="E9" s="76"/>
      <c r="F9" s="77"/>
      <c r="G9" s="77"/>
      <c r="H9" s="79"/>
    </row>
    <row r="10" spans="2:10" ht="16.5">
      <c r="B10" s="958" t="s">
        <v>106</v>
      </c>
      <c r="C10" s="959"/>
      <c r="D10" s="960"/>
      <c r="E10" s="80"/>
      <c r="F10" s="720">
        <f>Plan2!E10</f>
        <v>4788</v>
      </c>
      <c r="G10" s="499">
        <f>Plan42!E10</f>
        <v>15575964</v>
      </c>
      <c r="H10" s="527">
        <f>(F10*10000)/G10</f>
        <v>3.0739670430671255</v>
      </c>
      <c r="I10" s="234"/>
      <c r="J10" s="49"/>
    </row>
    <row r="11" spans="2:11" ht="16.5">
      <c r="B11" s="103" t="s">
        <v>394</v>
      </c>
      <c r="C11" s="104"/>
      <c r="D11" s="105"/>
      <c r="E11" s="84"/>
      <c r="F11" s="721">
        <f>Plan2!E11</f>
        <v>23</v>
      </c>
      <c r="G11" s="487">
        <f>Plan42!E11</f>
        <v>142391</v>
      </c>
      <c r="H11" s="143">
        <f>(F11*10000)/G11</f>
        <v>1.6152706280593576</v>
      </c>
      <c r="I11" s="25"/>
      <c r="J11" s="49"/>
      <c r="K11" s="119"/>
    </row>
    <row r="12" spans="2:9" ht="16.5">
      <c r="B12" s="85" t="s">
        <v>395</v>
      </c>
      <c r="C12" s="86"/>
      <c r="D12" s="87"/>
      <c r="E12" s="88"/>
      <c r="F12" s="711">
        <f>Plan2!E12</f>
        <v>88</v>
      </c>
      <c r="G12" s="498">
        <f>Plan42!E12</f>
        <v>193526</v>
      </c>
      <c r="H12" s="131">
        <f>(F12*10000)/G12</f>
        <v>4.547192625280324</v>
      </c>
      <c r="I12" s="25"/>
    </row>
    <row r="13" spans="2:9" ht="16.5">
      <c r="B13" s="106" t="s">
        <v>396</v>
      </c>
      <c r="C13" s="104"/>
      <c r="D13" s="105"/>
      <c r="E13" s="84"/>
      <c r="F13" s="721">
        <f>Plan2!E13</f>
        <v>166</v>
      </c>
      <c r="G13" s="487">
        <f>Plan42!E13</f>
        <v>927990</v>
      </c>
      <c r="H13" s="143">
        <f>(F13*10000)/G13</f>
        <v>1.788812379443744</v>
      </c>
      <c r="I13" s="25"/>
    </row>
    <row r="14" spans="2:9" ht="16.5">
      <c r="B14" s="85" t="s">
        <v>397</v>
      </c>
      <c r="C14" s="86"/>
      <c r="D14" s="87"/>
      <c r="E14" s="88"/>
      <c r="F14" s="711">
        <f>Plan2!E14</f>
        <v>85</v>
      </c>
      <c r="G14" s="498">
        <f>Plan42!E14</f>
        <v>66754</v>
      </c>
      <c r="H14" s="131">
        <f aca="true" t="shared" si="0" ref="H14:H20">(F14*10000)/G14</f>
        <v>12.733319351649339</v>
      </c>
      <c r="I14" s="25"/>
    </row>
    <row r="15" spans="2:9" ht="16.5">
      <c r="B15" s="106" t="s">
        <v>398</v>
      </c>
      <c r="C15" s="104"/>
      <c r="D15" s="105"/>
      <c r="E15" s="84"/>
      <c r="F15" s="721">
        <f>Plan2!E15</f>
        <v>414</v>
      </c>
      <c r="G15" s="487">
        <f>Plan42!E15</f>
        <v>891013</v>
      </c>
      <c r="H15" s="143">
        <f t="shared" si="0"/>
        <v>4.646396853917956</v>
      </c>
      <c r="I15" s="25"/>
    </row>
    <row r="16" spans="2:9" ht="16.5">
      <c r="B16" s="85" t="s">
        <v>399</v>
      </c>
      <c r="C16" s="86"/>
      <c r="D16" s="87"/>
      <c r="E16" s="84"/>
      <c r="F16" s="711">
        <f>Plan2!E16</f>
        <v>73</v>
      </c>
      <c r="G16" s="498">
        <f>Plan42!E16</f>
        <v>279510</v>
      </c>
      <c r="H16" s="131">
        <f t="shared" si="0"/>
        <v>2.6117133555150085</v>
      </c>
      <c r="I16" s="25"/>
    </row>
    <row r="17" spans="2:9" ht="16.5">
      <c r="B17" s="106" t="s">
        <v>400</v>
      </c>
      <c r="C17" s="104"/>
      <c r="D17" s="105"/>
      <c r="E17" s="84"/>
      <c r="F17" s="721">
        <f>Plan2!E17</f>
        <v>8</v>
      </c>
      <c r="G17" s="487">
        <f>Plan42!E17</f>
        <v>175419</v>
      </c>
      <c r="H17" s="143">
        <f t="shared" si="0"/>
        <v>0.4560509408900974</v>
      </c>
      <c r="I17" s="25"/>
    </row>
    <row r="18" spans="2:9" ht="16.5">
      <c r="B18" s="85" t="s">
        <v>401</v>
      </c>
      <c r="C18" s="86"/>
      <c r="D18" s="89"/>
      <c r="E18" s="84"/>
      <c r="F18" s="711">
        <f>Plan2!E18</f>
        <v>83</v>
      </c>
      <c r="G18" s="498">
        <f>Plan42!E18</f>
        <v>990542</v>
      </c>
      <c r="H18" s="131">
        <f t="shared" si="0"/>
        <v>0.8379250955537474</v>
      </c>
      <c r="I18" s="25"/>
    </row>
    <row r="19" spans="2:9" ht="16.5">
      <c r="B19" s="106" t="s">
        <v>402</v>
      </c>
      <c r="C19" s="104"/>
      <c r="D19" s="107"/>
      <c r="E19" s="84"/>
      <c r="F19" s="721" t="s">
        <v>42</v>
      </c>
      <c r="G19" s="487">
        <f>Plan42!E19</f>
        <v>196251</v>
      </c>
      <c r="H19" s="143" t="s">
        <v>42</v>
      </c>
      <c r="I19" s="25"/>
    </row>
    <row r="20" spans="2:9" ht="16.5">
      <c r="B20" s="85" t="s">
        <v>403</v>
      </c>
      <c r="C20" s="86"/>
      <c r="D20" s="87"/>
      <c r="E20" s="84"/>
      <c r="F20" s="711">
        <f>Plan2!E19</f>
        <v>337</v>
      </c>
      <c r="G20" s="498">
        <f>Plan42!E20</f>
        <v>503044</v>
      </c>
      <c r="H20" s="131">
        <f t="shared" si="0"/>
        <v>6.699215177996358</v>
      </c>
      <c r="I20" s="25"/>
    </row>
    <row r="21" spans="2:8" ht="16.5">
      <c r="B21" s="106" t="s">
        <v>404</v>
      </c>
      <c r="C21" s="104"/>
      <c r="D21" s="105"/>
      <c r="E21" s="84"/>
      <c r="F21" s="721" t="s">
        <v>42</v>
      </c>
      <c r="G21" s="487">
        <f>Plan42!E21</f>
        <v>625689</v>
      </c>
      <c r="H21" s="143" t="s">
        <v>42</v>
      </c>
    </row>
    <row r="22" spans="2:8" ht="16.5">
      <c r="B22" s="85" t="s">
        <v>405</v>
      </c>
      <c r="C22" s="86"/>
      <c r="D22" s="87"/>
      <c r="E22" s="84"/>
      <c r="F22" s="711">
        <f>Plan2!E20</f>
        <v>114</v>
      </c>
      <c r="G22" s="498">
        <f>Plan42!E22</f>
        <v>148377</v>
      </c>
      <c r="H22" s="131">
        <f aca="true" t="shared" si="1" ref="H22:H28">(F22*10000)/G22</f>
        <v>7.683131482642189</v>
      </c>
    </row>
    <row r="23" spans="2:8" ht="16.5">
      <c r="B23" s="106" t="s">
        <v>406</v>
      </c>
      <c r="C23" s="104"/>
      <c r="D23" s="107"/>
      <c r="E23" s="84"/>
      <c r="F23" s="721" t="s">
        <v>42</v>
      </c>
      <c r="G23" s="487">
        <f>Plan42!E23</f>
        <v>55373</v>
      </c>
      <c r="H23" s="143" t="s">
        <v>42</v>
      </c>
    </row>
    <row r="24" spans="2:8" ht="16.5">
      <c r="B24" s="85" t="s">
        <v>407</v>
      </c>
      <c r="C24" s="86"/>
      <c r="D24" s="87"/>
      <c r="E24" s="84"/>
      <c r="F24" s="711">
        <f>Plan2!E21</f>
        <v>45</v>
      </c>
      <c r="G24" s="498">
        <f>Plan42!E24</f>
        <v>143571</v>
      </c>
      <c r="H24" s="131">
        <f t="shared" si="1"/>
        <v>3.134337714440939</v>
      </c>
    </row>
    <row r="25" spans="2:8" ht="16.5">
      <c r="B25" s="106" t="s">
        <v>408</v>
      </c>
      <c r="C25" s="104"/>
      <c r="D25" s="107"/>
      <c r="E25" s="92"/>
      <c r="F25" s="721">
        <f>Plan2!E22</f>
        <v>297</v>
      </c>
      <c r="G25" s="487">
        <f>Plan42!E25</f>
        <v>301375</v>
      </c>
      <c r="H25" s="143">
        <f t="shared" si="1"/>
        <v>9.854832019908752</v>
      </c>
    </row>
    <row r="26" spans="2:8" ht="16.5">
      <c r="B26" s="85" t="s">
        <v>409</v>
      </c>
      <c r="C26" s="86"/>
      <c r="D26" s="87"/>
      <c r="E26" s="84"/>
      <c r="F26" s="711">
        <f>Plan2!E23</f>
        <v>64</v>
      </c>
      <c r="G26" s="498">
        <f>Plan42!E26</f>
        <v>194495</v>
      </c>
      <c r="H26" s="131">
        <f t="shared" si="1"/>
        <v>3.2905730224427363</v>
      </c>
    </row>
    <row r="27" spans="2:8" ht="16.5">
      <c r="B27" s="106" t="s">
        <v>410</v>
      </c>
      <c r="C27" s="104"/>
      <c r="D27" s="105"/>
      <c r="E27" s="84"/>
      <c r="F27" s="721">
        <f>Plan2!E24</f>
        <v>29</v>
      </c>
      <c r="G27" s="487">
        <f>Plan42!E27</f>
        <v>83229</v>
      </c>
      <c r="H27" s="143">
        <f t="shared" si="1"/>
        <v>3.4843624217520337</v>
      </c>
    </row>
    <row r="28" spans="2:8" ht="16.5">
      <c r="B28" s="85" t="s">
        <v>411</v>
      </c>
      <c r="C28" s="86"/>
      <c r="D28" s="87"/>
      <c r="E28" s="84"/>
      <c r="F28" s="711">
        <f>Plan2!E25</f>
        <v>80</v>
      </c>
      <c r="G28" s="498">
        <f>Plan42!E28</f>
        <v>574206</v>
      </c>
      <c r="H28" s="131">
        <f t="shared" si="1"/>
        <v>1.393228214264567</v>
      </c>
    </row>
    <row r="29" spans="2:8" ht="16.5">
      <c r="B29" s="106" t="s">
        <v>412</v>
      </c>
      <c r="C29" s="104"/>
      <c r="D29" s="105"/>
      <c r="E29" s="84"/>
      <c r="F29" s="721">
        <f>Plan2!E26</f>
        <v>136</v>
      </c>
      <c r="G29" s="487">
        <f>Plan42!E29</f>
        <v>86006</v>
      </c>
      <c r="H29" s="143">
        <f>(F29*10000)/G29</f>
        <v>15.812850266260494</v>
      </c>
    </row>
    <row r="30" spans="2:8" ht="16.5">
      <c r="B30" s="85" t="s">
        <v>413</v>
      </c>
      <c r="C30" s="86"/>
      <c r="D30" s="87"/>
      <c r="E30" s="84"/>
      <c r="F30" s="711">
        <f>Plan2!E27</f>
        <v>53</v>
      </c>
      <c r="G30" s="498">
        <f>Plan42!E30</f>
        <v>361959</v>
      </c>
      <c r="H30" s="131">
        <f aca="true" t="shared" si="2" ref="H30:H37">(F30*10000)/G30</f>
        <v>1.4642542387397468</v>
      </c>
    </row>
    <row r="31" spans="2:8" ht="16.5">
      <c r="B31" s="106" t="s">
        <v>414</v>
      </c>
      <c r="C31" s="104"/>
      <c r="D31" s="105"/>
      <c r="E31" s="84"/>
      <c r="F31" s="721">
        <f>Plan2!E28</f>
        <v>27</v>
      </c>
      <c r="G31" s="487">
        <f>Plan42!E31</f>
        <v>62292</v>
      </c>
      <c r="H31" s="282">
        <f t="shared" si="2"/>
        <v>4.334424966287806</v>
      </c>
    </row>
    <row r="32" spans="2:8" ht="16.5">
      <c r="B32" s="85" t="s">
        <v>415</v>
      </c>
      <c r="C32" s="94"/>
      <c r="D32" s="95"/>
      <c r="E32" s="84"/>
      <c r="F32" s="711">
        <f>Plan2!E29</f>
        <v>719</v>
      </c>
      <c r="G32" s="498">
        <f>Plan42!E32</f>
        <v>1665244</v>
      </c>
      <c r="H32" s="131">
        <f t="shared" si="2"/>
        <v>4.317685576408022</v>
      </c>
    </row>
    <row r="33" spans="2:8" ht="16.5">
      <c r="B33" s="106" t="s">
        <v>416</v>
      </c>
      <c r="C33" s="104"/>
      <c r="D33" s="105"/>
      <c r="E33" s="84"/>
      <c r="F33" s="721">
        <f>Plan2!E30</f>
        <v>266</v>
      </c>
      <c r="G33" s="487">
        <f>Plan42!E33</f>
        <v>1424983</v>
      </c>
      <c r="H33" s="143">
        <f t="shared" si="2"/>
        <v>1.866688935938183</v>
      </c>
    </row>
    <row r="34" spans="2:8" ht="16.5">
      <c r="B34" s="85" t="s">
        <v>417</v>
      </c>
      <c r="C34" s="86"/>
      <c r="D34" s="87"/>
      <c r="E34" s="84"/>
      <c r="F34" s="711">
        <f>Plan2!E31</f>
        <v>59</v>
      </c>
      <c r="G34" s="498">
        <f>Plan42!E34</f>
        <v>151460</v>
      </c>
      <c r="H34" s="131">
        <f t="shared" si="2"/>
        <v>3.895417932127294</v>
      </c>
    </row>
    <row r="35" spans="2:8" ht="16.5">
      <c r="B35" s="106" t="s">
        <v>418</v>
      </c>
      <c r="C35" s="104"/>
      <c r="D35" s="105"/>
      <c r="E35" s="84"/>
      <c r="F35" s="721">
        <f>Plan2!E32</f>
        <v>1488</v>
      </c>
      <c r="G35" s="487">
        <f>Plan42!E35</f>
        <v>5037418</v>
      </c>
      <c r="H35" s="143">
        <f t="shared" si="2"/>
        <v>2.9538942370873333</v>
      </c>
    </row>
    <row r="36" spans="2:8" ht="16.5">
      <c r="B36" s="85" t="s">
        <v>419</v>
      </c>
      <c r="C36" s="86"/>
      <c r="D36" s="87"/>
      <c r="E36" s="84"/>
      <c r="F36" s="711">
        <f>Plan2!E33</f>
        <v>112</v>
      </c>
      <c r="G36" s="498">
        <f>Plan42!E36</f>
        <v>172500</v>
      </c>
      <c r="H36" s="131">
        <f t="shared" si="2"/>
        <v>6.492753623188406</v>
      </c>
    </row>
    <row r="37" spans="2:8" ht="16.5">
      <c r="B37" s="108" t="s">
        <v>420</v>
      </c>
      <c r="C37" s="109"/>
      <c r="D37" s="110"/>
      <c r="E37" s="84"/>
      <c r="F37" s="722">
        <f>Plan2!E34</f>
        <v>22</v>
      </c>
      <c r="G37" s="491">
        <f>Plan42!E37</f>
        <v>121347</v>
      </c>
      <c r="H37" s="178">
        <f t="shared" si="2"/>
        <v>1.8129826036078354</v>
      </c>
    </row>
    <row r="38" spans="2:6" ht="15">
      <c r="B38" s="348" t="s">
        <v>169</v>
      </c>
      <c r="C38" s="96"/>
      <c r="D38" s="96"/>
      <c r="E38" s="66"/>
      <c r="F38" s="49"/>
    </row>
    <row r="39" ht="12.75">
      <c r="B39" s="348" t="s">
        <v>391</v>
      </c>
    </row>
    <row r="62" ht="12.75">
      <c r="B62" s="141">
        <v>0</v>
      </c>
    </row>
    <row r="63" ht="12.75">
      <c r="B63" s="141" t="s">
        <v>42</v>
      </c>
    </row>
  </sheetData>
  <mergeCells count="7">
    <mergeCell ref="B10:D10"/>
    <mergeCell ref="B2:H2"/>
    <mergeCell ref="B4:H4"/>
    <mergeCell ref="F6:F8"/>
    <mergeCell ref="G6:G8"/>
    <mergeCell ref="H6:H8"/>
    <mergeCell ref="B6:D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22.xml><?xml version="1.0" encoding="utf-8"?>
<worksheet xmlns="http://schemas.openxmlformats.org/spreadsheetml/2006/main" xmlns:r="http://schemas.openxmlformats.org/officeDocument/2006/relationships">
  <dimension ref="B2:K67"/>
  <sheetViews>
    <sheetView showGridLines="0" showRowColHeaders="0" defaultGridColor="0" zoomScale="65" zoomScaleNormal="65" colorId="8" workbookViewId="0" topLeftCell="A1">
      <selection activeCell="A1" sqref="A1"/>
    </sheetView>
  </sheetViews>
  <sheetFormatPr defaultColWidth="9.140625" defaultRowHeight="12.75"/>
  <cols>
    <col min="1" max="1" width="1.7109375" style="0" customWidth="1"/>
    <col min="2" max="2" width="26.7109375" style="0" bestFit="1" customWidth="1"/>
    <col min="3" max="3" width="2.7109375" style="0" customWidth="1"/>
    <col min="4" max="4" width="2.140625" style="0" customWidth="1"/>
    <col min="5" max="5" width="0.71875" style="0" customWidth="1"/>
    <col min="6" max="6" width="21.8515625" style="0" bestFit="1" customWidth="1"/>
    <col min="7" max="7" width="21.57421875" style="0" bestFit="1" customWidth="1"/>
    <col min="8" max="8" width="31.8515625" style="0" bestFit="1" customWidth="1"/>
    <col min="9" max="9" width="2.7109375" style="0" customWidth="1"/>
    <col min="10" max="10" width="10.140625" style="0" bestFit="1" customWidth="1"/>
  </cols>
  <sheetData>
    <row r="2" spans="2:8" ht="18">
      <c r="B2" s="941" t="s">
        <v>392</v>
      </c>
      <c r="C2" s="941"/>
      <c r="D2" s="941"/>
      <c r="E2" s="941"/>
      <c r="F2" s="941"/>
      <c r="G2" s="941"/>
      <c r="H2" s="941"/>
    </row>
    <row r="3" ht="12.75">
      <c r="E3" s="66"/>
    </row>
    <row r="4" spans="2:8" ht="18">
      <c r="B4" s="942" t="s">
        <v>279</v>
      </c>
      <c r="C4" s="942"/>
      <c r="D4" s="942"/>
      <c r="E4" s="942"/>
      <c r="F4" s="942"/>
      <c r="G4" s="942"/>
      <c r="H4" s="942"/>
    </row>
    <row r="5" spans="2:8" ht="12" customHeight="1">
      <c r="B5" s="3"/>
      <c r="C5" s="3"/>
      <c r="D5" s="3"/>
      <c r="E5" s="5"/>
      <c r="F5" s="6"/>
      <c r="G5" s="6"/>
      <c r="H5" s="5"/>
    </row>
    <row r="6" spans="2:8" ht="16.5">
      <c r="B6" s="932" t="s">
        <v>210</v>
      </c>
      <c r="C6" s="933"/>
      <c r="D6" s="934"/>
      <c r="E6" s="71"/>
      <c r="F6" s="949" t="s">
        <v>83</v>
      </c>
      <c r="G6" s="949" t="s">
        <v>80</v>
      </c>
      <c r="H6" s="970" t="s">
        <v>98</v>
      </c>
    </row>
    <row r="7" spans="2:8" ht="16.5" customHeight="1">
      <c r="B7" s="935"/>
      <c r="C7" s="936"/>
      <c r="D7" s="937"/>
      <c r="E7" s="73"/>
      <c r="F7" s="950"/>
      <c r="G7" s="950"/>
      <c r="H7" s="971"/>
    </row>
    <row r="8" spans="2:8" ht="16.5">
      <c r="B8" s="943"/>
      <c r="C8" s="944"/>
      <c r="D8" s="945"/>
      <c r="E8" s="71"/>
      <c r="F8" s="951"/>
      <c r="G8" s="951"/>
      <c r="H8" s="972"/>
    </row>
    <row r="9" spans="2:8" ht="4.5" customHeight="1">
      <c r="B9" s="74"/>
      <c r="C9" s="74"/>
      <c r="D9" s="75"/>
      <c r="E9" s="76"/>
      <c r="F9" s="77"/>
      <c r="G9" s="77"/>
      <c r="H9" s="79"/>
    </row>
    <row r="10" spans="2:9" ht="16.5">
      <c r="B10" s="946" t="s">
        <v>101</v>
      </c>
      <c r="C10" s="947"/>
      <c r="D10" s="948"/>
      <c r="E10" s="80"/>
      <c r="F10" s="528">
        <f>Plan3!E10</f>
        <v>407685</v>
      </c>
      <c r="G10" s="529">
        <f>Plan41!E10</f>
        <v>45370640</v>
      </c>
      <c r="H10" s="530">
        <f>(F10*10000)/G10</f>
        <v>89.85656803606913</v>
      </c>
      <c r="I10" s="99"/>
    </row>
    <row r="11" spans="2:10" ht="16.5">
      <c r="B11" s="103" t="s">
        <v>17</v>
      </c>
      <c r="C11" s="104"/>
      <c r="D11" s="105"/>
      <c r="E11" s="84"/>
      <c r="F11" s="492">
        <f>Plan3!E11</f>
        <v>2502</v>
      </c>
      <c r="G11" s="495">
        <f>Plan41!E11</f>
        <v>82758</v>
      </c>
      <c r="H11" s="311">
        <f>(F11*10000)/G11</f>
        <v>302.3272674545059</v>
      </c>
      <c r="I11" s="119"/>
      <c r="J11" s="49"/>
    </row>
    <row r="12" spans="2:11" ht="16.5">
      <c r="B12" s="85" t="s">
        <v>18</v>
      </c>
      <c r="C12" s="86"/>
      <c r="D12" s="87"/>
      <c r="E12" s="88"/>
      <c r="F12" s="493">
        <f>Plan3!E12</f>
        <v>2850</v>
      </c>
      <c r="G12" s="496">
        <f>Plan41!E12</f>
        <v>280363</v>
      </c>
      <c r="H12" s="363">
        <f aca="true" t="shared" si="0" ref="H12:H17">(F12*10000)/G12</f>
        <v>101.65392723005532</v>
      </c>
      <c r="I12" s="119"/>
      <c r="J12" s="49"/>
      <c r="K12" s="119"/>
    </row>
    <row r="13" spans="2:9" ht="16.5">
      <c r="B13" s="106" t="s">
        <v>19</v>
      </c>
      <c r="C13" s="104"/>
      <c r="D13" s="105"/>
      <c r="E13" s="84"/>
      <c r="F13" s="492" t="s">
        <v>42</v>
      </c>
      <c r="G13" s="495">
        <f>Plan41!E13</f>
        <v>65794</v>
      </c>
      <c r="H13" s="143" t="s">
        <v>42</v>
      </c>
      <c r="I13" s="119"/>
    </row>
    <row r="14" spans="2:9" ht="16.5">
      <c r="B14" s="85" t="s">
        <v>20</v>
      </c>
      <c r="C14" s="86"/>
      <c r="D14" s="87"/>
      <c r="E14" s="88"/>
      <c r="F14" s="493">
        <f>Plan3!E13</f>
        <v>4668</v>
      </c>
      <c r="G14" s="496">
        <f>Plan41!E14</f>
        <v>343035</v>
      </c>
      <c r="H14" s="363">
        <f t="shared" si="0"/>
        <v>136.07940880668153</v>
      </c>
      <c r="I14" s="119"/>
    </row>
    <row r="15" spans="2:9" ht="16.5">
      <c r="B15" s="106" t="s">
        <v>21</v>
      </c>
      <c r="C15" s="104"/>
      <c r="D15" s="105"/>
      <c r="E15" s="84"/>
      <c r="F15" s="492">
        <f>Plan3!E14</f>
        <v>14586</v>
      </c>
      <c r="G15" s="495">
        <f>Plan41!E15</f>
        <v>1424983</v>
      </c>
      <c r="H15" s="143">
        <f t="shared" si="0"/>
        <v>102.35911586313661</v>
      </c>
      <c r="I15" s="119"/>
    </row>
    <row r="16" spans="2:9" ht="16.5">
      <c r="B16" s="85" t="s">
        <v>22</v>
      </c>
      <c r="C16" s="86"/>
      <c r="D16" s="87"/>
      <c r="E16" s="84"/>
      <c r="F16" s="493">
        <f>Plan3!E15</f>
        <v>10565</v>
      </c>
      <c r="G16" s="496">
        <f>Plan41!E16</f>
        <v>1058587</v>
      </c>
      <c r="H16" s="131">
        <f t="shared" si="0"/>
        <v>99.80285040341512</v>
      </c>
      <c r="I16" s="119"/>
    </row>
    <row r="17" spans="2:9" ht="16.5">
      <c r="B17" s="106" t="s">
        <v>82</v>
      </c>
      <c r="C17" s="104"/>
      <c r="D17" s="105"/>
      <c r="E17" s="84"/>
      <c r="F17" s="492">
        <f>Plan3!E16</f>
        <v>12353</v>
      </c>
      <c r="G17" s="495">
        <f>Plan41!E17</f>
        <v>891013</v>
      </c>
      <c r="H17" s="143">
        <f t="shared" si="0"/>
        <v>138.63995250349882</v>
      </c>
      <c r="I17" s="120"/>
    </row>
    <row r="18" spans="2:9" ht="16.5">
      <c r="B18" s="85" t="s">
        <v>23</v>
      </c>
      <c r="C18" s="86"/>
      <c r="D18" s="89"/>
      <c r="E18" s="84"/>
      <c r="F18" s="493">
        <f>Plan3!E17</f>
        <v>16041</v>
      </c>
      <c r="G18" s="496">
        <f>Plan41!E18</f>
        <v>829534</v>
      </c>
      <c r="H18" s="131">
        <f>(F18*10000)/G18</f>
        <v>193.37362904956277</v>
      </c>
      <c r="I18" s="119"/>
    </row>
    <row r="19" spans="2:9" ht="16.5">
      <c r="B19" s="106" t="s">
        <v>24</v>
      </c>
      <c r="C19" s="104"/>
      <c r="D19" s="107"/>
      <c r="E19" s="84"/>
      <c r="F19" s="492">
        <f>Plan3!E18</f>
        <v>11354</v>
      </c>
      <c r="G19" s="495">
        <f>Plan41!E19</f>
        <v>1574386</v>
      </c>
      <c r="H19" s="143">
        <f>(F19*10000)/G19</f>
        <v>72.11700307294399</v>
      </c>
      <c r="I19" s="119"/>
    </row>
    <row r="20" spans="2:9" ht="16.5">
      <c r="B20" s="85" t="s">
        <v>25</v>
      </c>
      <c r="C20" s="86"/>
      <c r="D20" s="87"/>
      <c r="E20" s="84"/>
      <c r="F20" s="493">
        <f>Plan3!E19</f>
        <v>6301</v>
      </c>
      <c r="G20" s="496">
        <f>Plan41!E20</f>
        <v>412519</v>
      </c>
      <c r="H20" s="131">
        <f>(F20*10000)/G20</f>
        <v>152.74447964821013</v>
      </c>
      <c r="I20" s="119"/>
    </row>
    <row r="21" spans="2:9" ht="16.5">
      <c r="B21" s="106" t="s">
        <v>26</v>
      </c>
      <c r="C21" s="104"/>
      <c r="D21" s="105"/>
      <c r="E21" s="84"/>
      <c r="F21" s="492">
        <f>Plan3!E20</f>
        <v>1712</v>
      </c>
      <c r="G21" s="495">
        <f>Plan41!E21</f>
        <v>730609</v>
      </c>
      <c r="H21" s="143">
        <f>(F21*10000)/G21</f>
        <v>23.432506306382756</v>
      </c>
      <c r="I21" s="119"/>
    </row>
    <row r="22" spans="2:9" ht="16.5">
      <c r="B22" s="85" t="s">
        <v>27</v>
      </c>
      <c r="C22" s="86"/>
      <c r="D22" s="87"/>
      <c r="E22" s="84"/>
      <c r="F22" s="493">
        <f>Plan3!E21</f>
        <v>12418</v>
      </c>
      <c r="G22" s="496">
        <f>Plan41!E22</f>
        <v>663972</v>
      </c>
      <c r="H22" s="131">
        <f aca="true" t="shared" si="1" ref="H22:H28">(F22*10000)/G22</f>
        <v>187.0259589259788</v>
      </c>
      <c r="I22" s="119"/>
    </row>
    <row r="23" spans="2:9" ht="16.5">
      <c r="B23" s="106" t="s">
        <v>28</v>
      </c>
      <c r="C23" s="104"/>
      <c r="D23" s="107"/>
      <c r="E23" s="84"/>
      <c r="F23" s="492">
        <f>Plan3!E22</f>
        <v>25076</v>
      </c>
      <c r="G23" s="495">
        <f>Plan41!E23</f>
        <v>4796027</v>
      </c>
      <c r="H23" s="311">
        <f t="shared" si="1"/>
        <v>52.28494334998531</v>
      </c>
      <c r="I23" s="120"/>
    </row>
    <row r="24" spans="2:9" ht="16.5">
      <c r="B24" s="85" t="s">
        <v>29</v>
      </c>
      <c r="C24" s="86"/>
      <c r="D24" s="87"/>
      <c r="E24" s="84"/>
      <c r="F24" s="493">
        <f>Plan3!E23</f>
        <v>3014</v>
      </c>
      <c r="G24" s="496">
        <f>Plan41!E24</f>
        <v>554892</v>
      </c>
      <c r="H24" s="131">
        <f t="shared" si="1"/>
        <v>54.316876076786116</v>
      </c>
      <c r="I24" s="119"/>
    </row>
    <row r="25" spans="2:9" ht="16.5">
      <c r="B25" s="106" t="s">
        <v>30</v>
      </c>
      <c r="C25" s="104"/>
      <c r="D25" s="107"/>
      <c r="E25" s="92"/>
      <c r="F25" s="492">
        <f>Plan3!E24</f>
        <v>3873</v>
      </c>
      <c r="G25" s="495">
        <f>Plan41!E25</f>
        <v>419784</v>
      </c>
      <c r="H25" s="143">
        <f t="shared" si="1"/>
        <v>92.26173460636899</v>
      </c>
      <c r="I25" s="119"/>
    </row>
    <row r="26" spans="2:9" ht="16.5">
      <c r="B26" s="85" t="s">
        <v>31</v>
      </c>
      <c r="C26" s="86"/>
      <c r="D26" s="87"/>
      <c r="E26" s="84"/>
      <c r="F26" s="493">
        <f>Plan3!E25</f>
        <v>52184</v>
      </c>
      <c r="G26" s="496">
        <f>Plan41!E26</f>
        <v>3739741</v>
      </c>
      <c r="H26" s="131">
        <f t="shared" si="1"/>
        <v>139.53907503220142</v>
      </c>
      <c r="I26" s="119"/>
    </row>
    <row r="27" spans="2:9" ht="16.5">
      <c r="B27" s="106" t="s">
        <v>32</v>
      </c>
      <c r="C27" s="104"/>
      <c r="D27" s="105"/>
      <c r="E27" s="84"/>
      <c r="F27" s="492">
        <f>Plan3!E26</f>
        <v>4446</v>
      </c>
      <c r="G27" s="495">
        <f>Plan41!E27</f>
        <v>1142940</v>
      </c>
      <c r="H27" s="143">
        <f t="shared" si="1"/>
        <v>38.89967977321644</v>
      </c>
      <c r="I27" s="119"/>
    </row>
    <row r="28" spans="2:9" ht="16.5">
      <c r="B28" s="85" t="s">
        <v>33</v>
      </c>
      <c r="C28" s="86"/>
      <c r="D28" s="87"/>
      <c r="E28" s="84"/>
      <c r="F28" s="493">
        <f>Plan3!E27</f>
        <v>3461</v>
      </c>
      <c r="G28" s="496">
        <f>Plan41!E28</f>
        <v>333317</v>
      </c>
      <c r="H28" s="363">
        <f t="shared" si="1"/>
        <v>103.83508791930805</v>
      </c>
      <c r="I28" s="119"/>
    </row>
    <row r="29" spans="2:9" ht="16.5">
      <c r="B29" s="106" t="s">
        <v>34</v>
      </c>
      <c r="C29" s="104"/>
      <c r="D29" s="105"/>
      <c r="E29" s="84"/>
      <c r="F29" s="492">
        <f>Plan3!E28</f>
        <v>4628</v>
      </c>
      <c r="G29" s="495">
        <f>Plan41!E29</f>
        <v>3360294</v>
      </c>
      <c r="H29" s="143">
        <f aca="true" t="shared" si="2" ref="H29:H37">(F29*10000)/G29</f>
        <v>13.772604420922693</v>
      </c>
      <c r="I29" s="119"/>
    </row>
    <row r="30" spans="2:9" ht="16.5">
      <c r="B30" s="85" t="s">
        <v>35</v>
      </c>
      <c r="C30" s="86"/>
      <c r="D30" s="87"/>
      <c r="E30" s="84"/>
      <c r="F30" s="493">
        <f>Plan3!E29</f>
        <v>17242</v>
      </c>
      <c r="G30" s="496">
        <f>Plan41!E30</f>
        <v>455822</v>
      </c>
      <c r="H30" s="131">
        <f t="shared" si="2"/>
        <v>378.2616898701686</v>
      </c>
      <c r="I30" s="119"/>
    </row>
    <row r="31" spans="2:9" ht="16.5">
      <c r="B31" s="106" t="s">
        <v>36</v>
      </c>
      <c r="C31" s="104"/>
      <c r="D31" s="105"/>
      <c r="E31" s="84"/>
      <c r="F31" s="492">
        <f>Plan3!E30</f>
        <v>29822</v>
      </c>
      <c r="G31" s="495">
        <f>Plan41!E31</f>
        <v>3663308</v>
      </c>
      <c r="H31" s="282">
        <f t="shared" si="2"/>
        <v>81.40729635618955</v>
      </c>
      <c r="I31" s="119"/>
    </row>
    <row r="32" spans="2:9" ht="16.5">
      <c r="B32" s="85" t="s">
        <v>37</v>
      </c>
      <c r="C32" s="94"/>
      <c r="D32" s="95"/>
      <c r="E32" s="84"/>
      <c r="F32" s="493">
        <f>Plan3!E31</f>
        <v>7020</v>
      </c>
      <c r="G32" s="496">
        <f>Plan41!E32</f>
        <v>328919</v>
      </c>
      <c r="H32" s="131">
        <f t="shared" si="2"/>
        <v>213.42640589324424</v>
      </c>
      <c r="I32" s="119"/>
    </row>
    <row r="33" spans="2:9" ht="16.5">
      <c r="B33" s="106" t="s">
        <v>99</v>
      </c>
      <c r="C33" s="104"/>
      <c r="D33" s="105"/>
      <c r="E33" s="84"/>
      <c r="F33" s="492">
        <f>Plan3!E32</f>
        <v>5711</v>
      </c>
      <c r="G33" s="495">
        <f>Plan41!E33</f>
        <v>72146</v>
      </c>
      <c r="H33" s="143">
        <f t="shared" si="2"/>
        <v>791.5892772988108</v>
      </c>
      <c r="I33" s="119"/>
    </row>
    <row r="34" spans="2:9" ht="16.5">
      <c r="B34" s="85" t="s">
        <v>38</v>
      </c>
      <c r="C34" s="86"/>
      <c r="D34" s="87"/>
      <c r="E34" s="84"/>
      <c r="F34" s="493">
        <f>Plan3!E33</f>
        <v>2368</v>
      </c>
      <c r="G34" s="496">
        <f>Plan41!E34</f>
        <v>2437535</v>
      </c>
      <c r="H34" s="131">
        <f t="shared" si="2"/>
        <v>9.714732301279776</v>
      </c>
      <c r="I34" s="119"/>
    </row>
    <row r="35" spans="2:9" ht="16.5">
      <c r="B35" s="106" t="s">
        <v>39</v>
      </c>
      <c r="C35" s="104"/>
      <c r="D35" s="105"/>
      <c r="E35" s="84"/>
      <c r="F35" s="492">
        <f>Plan3!E34</f>
        <v>147432</v>
      </c>
      <c r="G35" s="495">
        <f>Plan41!E35</f>
        <v>15187281</v>
      </c>
      <c r="H35" s="143">
        <f t="shared" si="2"/>
        <v>97.07596771271962</v>
      </c>
      <c r="I35" s="119"/>
    </row>
    <row r="36" spans="2:9" ht="16.5">
      <c r="B36" s="85" t="s">
        <v>40</v>
      </c>
      <c r="C36" s="86"/>
      <c r="D36" s="87"/>
      <c r="E36" s="84"/>
      <c r="F36" s="493">
        <f>Plan3!E35</f>
        <v>1499</v>
      </c>
      <c r="G36" s="496">
        <f>Plan41!E36</f>
        <v>269323</v>
      </c>
      <c r="H36" s="131">
        <f t="shared" si="2"/>
        <v>55.65807599053924</v>
      </c>
      <c r="I36" s="119"/>
    </row>
    <row r="37" spans="2:9" ht="16.5">
      <c r="B37" s="108" t="s">
        <v>41</v>
      </c>
      <c r="C37" s="109"/>
      <c r="D37" s="110"/>
      <c r="E37" s="84"/>
      <c r="F37" s="494">
        <f>Plan3!E36</f>
        <v>4559</v>
      </c>
      <c r="G37" s="497">
        <f>Plan41!E37</f>
        <v>251758</v>
      </c>
      <c r="H37" s="178">
        <f t="shared" si="2"/>
        <v>181.0865990355818</v>
      </c>
      <c r="I37" s="119"/>
    </row>
    <row r="38" spans="2:8" ht="15">
      <c r="B38" s="348" t="s">
        <v>169</v>
      </c>
      <c r="C38" s="96"/>
      <c r="D38" s="96"/>
      <c r="E38" s="66"/>
      <c r="F38" s="99"/>
      <c r="H38" s="119"/>
    </row>
    <row r="39" spans="2:6" ht="12.75">
      <c r="B39" s="348" t="s">
        <v>391</v>
      </c>
      <c r="D39" s="348"/>
      <c r="F39" s="348"/>
    </row>
    <row r="49" ht="12.75">
      <c r="B49" s="141">
        <v>0</v>
      </c>
    </row>
    <row r="50" ht="12.75">
      <c r="B50" s="141" t="s">
        <v>42</v>
      </c>
    </row>
    <row r="67" ht="12.75">
      <c r="B67" t="s">
        <v>42</v>
      </c>
    </row>
  </sheetData>
  <mergeCells count="7">
    <mergeCell ref="B2:H2"/>
    <mergeCell ref="B4:H4"/>
    <mergeCell ref="B6:D8"/>
    <mergeCell ref="B10:D10"/>
    <mergeCell ref="F6:F8"/>
    <mergeCell ref="G6:G8"/>
    <mergeCell ref="H6:H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23.xml><?xml version="1.0" encoding="utf-8"?>
<worksheet xmlns="http://schemas.openxmlformats.org/spreadsheetml/2006/main" xmlns:r="http://schemas.openxmlformats.org/officeDocument/2006/relationships">
  <dimension ref="B2:U47"/>
  <sheetViews>
    <sheetView showGridLines="0" showRowColHeaders="0" defaultGridColor="0" zoomScale="50" zoomScaleNormal="50" colorId="8" workbookViewId="0" topLeftCell="A1">
      <selection activeCell="A1" sqref="A1"/>
    </sheetView>
  </sheetViews>
  <sheetFormatPr defaultColWidth="9.140625" defaultRowHeight="12.75"/>
  <cols>
    <col min="1" max="1" width="1.7109375" style="0" customWidth="1"/>
    <col min="2" max="2" width="26.8515625" style="0" bestFit="1" customWidth="1"/>
    <col min="3" max="3" width="0.2890625" style="0" customWidth="1"/>
    <col min="4" max="4" width="0.9921875" style="0" customWidth="1"/>
    <col min="5" max="5" width="1.7109375" style="66" customWidth="1"/>
    <col min="6" max="6" width="9.421875" style="0" customWidth="1"/>
    <col min="7" max="7" width="11.421875" style="0" customWidth="1"/>
    <col min="8" max="8" width="11.57421875" style="0" customWidth="1"/>
    <col min="9" max="9" width="10.28125" style="0" customWidth="1"/>
    <col min="10" max="10" width="12.140625" style="0" customWidth="1"/>
    <col min="11" max="11" width="12.421875" style="0" customWidth="1"/>
    <col min="12" max="12" width="12.57421875" style="0" customWidth="1"/>
    <col min="13" max="13" width="15.28125" style="0" customWidth="1"/>
    <col min="14" max="14" width="14.140625" style="0" customWidth="1"/>
    <col min="15" max="15" width="15.28125" style="0" customWidth="1"/>
  </cols>
  <sheetData>
    <row r="1" ht="12.75"/>
    <row r="2" spans="2:15" ht="18">
      <c r="B2" s="918" t="s">
        <v>392</v>
      </c>
      <c r="C2" s="918"/>
      <c r="D2" s="918"/>
      <c r="E2" s="918"/>
      <c r="F2" s="918"/>
      <c r="G2" s="918"/>
      <c r="H2" s="918"/>
      <c r="I2" s="918"/>
      <c r="J2" s="918"/>
      <c r="K2" s="918"/>
      <c r="L2" s="918"/>
      <c r="M2" s="918"/>
      <c r="N2" s="918"/>
      <c r="O2" s="918"/>
    </row>
    <row r="3" ht="12.75" customHeight="1"/>
    <row r="4" spans="2:21" ht="22.5" customHeight="1">
      <c r="B4" s="955" t="s">
        <v>280</v>
      </c>
      <c r="C4" s="956"/>
      <c r="D4" s="956"/>
      <c r="E4" s="956"/>
      <c r="F4" s="956"/>
      <c r="G4" s="956"/>
      <c r="H4" s="956"/>
      <c r="I4" s="956"/>
      <c r="J4" s="956"/>
      <c r="K4" s="956"/>
      <c r="L4" s="956"/>
      <c r="M4" s="956"/>
      <c r="N4" s="956"/>
      <c r="O4" s="957"/>
      <c r="P4" s="70"/>
      <c r="Q4" s="3"/>
      <c r="R4" s="3"/>
      <c r="S4" s="3"/>
      <c r="T4" s="3"/>
      <c r="U4" s="4"/>
    </row>
    <row r="5" spans="2:21" ht="12.75" customHeight="1">
      <c r="B5" s="3"/>
      <c r="C5" s="3"/>
      <c r="D5" s="3"/>
      <c r="E5" s="5"/>
      <c r="F5" s="6"/>
      <c r="G5" s="5"/>
      <c r="H5" s="5"/>
      <c r="I5" s="3"/>
      <c r="J5" s="3"/>
      <c r="K5" s="3"/>
      <c r="L5" s="3"/>
      <c r="M5" s="3"/>
      <c r="N5" s="3"/>
      <c r="O5" s="3"/>
      <c r="P5" s="8"/>
      <c r="Q5" s="3"/>
      <c r="R5" s="3"/>
      <c r="S5" s="3"/>
      <c r="T5" s="3"/>
      <c r="U5" s="9"/>
    </row>
    <row r="6" spans="2:15" s="72" customFormat="1" ht="21" customHeight="1">
      <c r="B6" s="932" t="s">
        <v>4</v>
      </c>
      <c r="C6" s="933"/>
      <c r="D6" s="934"/>
      <c r="E6" s="71"/>
      <c r="F6" s="973">
        <v>1997</v>
      </c>
      <c r="G6" s="973">
        <v>1998</v>
      </c>
      <c r="H6" s="973">
        <v>1999</v>
      </c>
      <c r="I6" s="973">
        <v>2000</v>
      </c>
      <c r="J6" s="973">
        <v>2001</v>
      </c>
      <c r="K6" s="973">
        <v>2002</v>
      </c>
      <c r="L6" s="973">
        <v>2003</v>
      </c>
      <c r="M6" s="973">
        <v>2004</v>
      </c>
      <c r="N6" s="973">
        <v>2005</v>
      </c>
      <c r="O6" s="973">
        <v>2006</v>
      </c>
    </row>
    <row r="7" spans="2:15" s="72" customFormat="1" ht="17.25" customHeight="1">
      <c r="B7" s="935"/>
      <c r="C7" s="936"/>
      <c r="D7" s="937"/>
      <c r="E7" s="73"/>
      <c r="F7" s="974"/>
      <c r="G7" s="974"/>
      <c r="H7" s="974"/>
      <c r="I7" s="974"/>
      <c r="J7" s="974"/>
      <c r="K7" s="974"/>
      <c r="L7" s="974"/>
      <c r="M7" s="974"/>
      <c r="N7" s="974"/>
      <c r="O7" s="974"/>
    </row>
    <row r="8" spans="2:15" s="72" customFormat="1" ht="17.25" customHeight="1">
      <c r="B8" s="943"/>
      <c r="C8" s="944"/>
      <c r="D8" s="945"/>
      <c r="E8" s="71"/>
      <c r="F8" s="975"/>
      <c r="G8" s="975"/>
      <c r="H8" s="975"/>
      <c r="I8" s="975"/>
      <c r="J8" s="975"/>
      <c r="K8" s="975"/>
      <c r="L8" s="975"/>
      <c r="M8" s="975"/>
      <c r="N8" s="975"/>
      <c r="O8" s="975"/>
    </row>
    <row r="9" spans="2:15" ht="4.5" customHeight="1">
      <c r="B9" s="74"/>
      <c r="C9" s="74"/>
      <c r="D9" s="75"/>
      <c r="E9" s="76"/>
      <c r="F9" s="78"/>
      <c r="G9" s="78"/>
      <c r="H9" s="574"/>
      <c r="I9" s="357"/>
      <c r="J9" s="357"/>
      <c r="K9" s="357"/>
      <c r="L9" s="357"/>
      <c r="M9" s="357"/>
      <c r="N9" s="357"/>
      <c r="O9" s="357"/>
    </row>
    <row r="10" spans="2:21" s="81" customFormat="1" ht="21" customHeight="1">
      <c r="B10" s="946" t="s">
        <v>101</v>
      </c>
      <c r="C10" s="947"/>
      <c r="D10" s="948"/>
      <c r="E10" s="102"/>
      <c r="F10" s="571">
        <v>113.2</v>
      </c>
      <c r="G10" s="551">
        <v>103.7</v>
      </c>
      <c r="H10" s="564">
        <v>111.4</v>
      </c>
      <c r="I10" s="564">
        <v>124.1</v>
      </c>
      <c r="J10" s="564">
        <v>119.8</v>
      </c>
      <c r="K10" s="564">
        <v>104.6</v>
      </c>
      <c r="L10" s="565">
        <v>119.77167315161087</v>
      </c>
      <c r="M10" s="565">
        <v>120.85459358385867</v>
      </c>
      <c r="N10" s="564">
        <v>122.05516163128217</v>
      </c>
      <c r="O10" s="256">
        <f>Plan17!H10</f>
        <v>89.85656803606913</v>
      </c>
      <c r="P10" s="119"/>
      <c r="Q10" s="344"/>
      <c r="R10" s="344"/>
      <c r="S10" s="344"/>
      <c r="T10" s="347"/>
      <c r="U10" s="344"/>
    </row>
    <row r="11" spans="2:17" s="81" customFormat="1" ht="21" customHeight="1">
      <c r="B11" s="103" t="s">
        <v>17</v>
      </c>
      <c r="C11" s="104"/>
      <c r="D11" s="105"/>
      <c r="E11" s="84"/>
      <c r="F11" s="572">
        <v>50.4</v>
      </c>
      <c r="G11" s="556">
        <v>38</v>
      </c>
      <c r="H11" s="566">
        <v>102.6</v>
      </c>
      <c r="I11" s="566">
        <v>349.3</v>
      </c>
      <c r="J11" s="566">
        <v>430.4</v>
      </c>
      <c r="K11" s="566">
        <v>393.9</v>
      </c>
      <c r="L11" s="566">
        <v>311.0643996541845</v>
      </c>
      <c r="M11" s="566">
        <v>268.2213968215308</v>
      </c>
      <c r="N11" s="566">
        <v>327.6964266200415</v>
      </c>
      <c r="O11" s="620">
        <f>Plan17!H11</f>
        <v>302.3272674545059</v>
      </c>
      <c r="P11" s="263"/>
      <c r="Q11" s="177"/>
    </row>
    <row r="12" spans="2:17" s="81" customFormat="1" ht="21" customHeight="1">
      <c r="B12" s="85" t="s">
        <v>18</v>
      </c>
      <c r="C12" s="86"/>
      <c r="D12" s="87"/>
      <c r="E12" s="88"/>
      <c r="F12" s="193">
        <v>114.6</v>
      </c>
      <c r="G12" s="122">
        <v>111.9</v>
      </c>
      <c r="H12" s="567">
        <v>104.7938419327795</v>
      </c>
      <c r="I12" s="567">
        <v>137.8075957955815</v>
      </c>
      <c r="J12" s="567">
        <v>106.9</v>
      </c>
      <c r="K12" s="567">
        <v>104.9</v>
      </c>
      <c r="L12" s="567">
        <v>117.48133154626767</v>
      </c>
      <c r="M12" s="567">
        <v>102.19711130708502</v>
      </c>
      <c r="N12" s="568">
        <v>107.4996789021177</v>
      </c>
      <c r="O12" s="621">
        <f>Plan17!H12</f>
        <v>101.65392723005532</v>
      </c>
      <c r="P12" s="176"/>
      <c r="Q12" s="177"/>
    </row>
    <row r="13" spans="2:17" s="81" customFormat="1" ht="21" customHeight="1">
      <c r="B13" s="106" t="s">
        <v>19</v>
      </c>
      <c r="C13" s="104"/>
      <c r="D13" s="105"/>
      <c r="E13" s="84"/>
      <c r="F13" s="572">
        <v>368</v>
      </c>
      <c r="G13" s="556">
        <v>236.7</v>
      </c>
      <c r="H13" s="566">
        <v>110.8</v>
      </c>
      <c r="I13" s="566">
        <v>710.5131682249662</v>
      </c>
      <c r="J13" s="566">
        <v>756.4</v>
      </c>
      <c r="K13" s="566" t="s">
        <v>42</v>
      </c>
      <c r="L13" s="566">
        <v>425.55161955036925</v>
      </c>
      <c r="M13" s="566">
        <v>661.8754835294596</v>
      </c>
      <c r="N13" s="566">
        <v>543.1163569100678</v>
      </c>
      <c r="O13" s="620" t="str">
        <f>Plan17!H13</f>
        <v>-</v>
      </c>
      <c r="P13" s="176"/>
      <c r="Q13" s="177"/>
    </row>
    <row r="14" spans="2:17" s="81" customFormat="1" ht="21" customHeight="1">
      <c r="B14" s="85" t="s">
        <v>20</v>
      </c>
      <c r="C14" s="86"/>
      <c r="D14" s="87"/>
      <c r="E14" s="88"/>
      <c r="F14" s="193">
        <v>209.6</v>
      </c>
      <c r="G14" s="562">
        <v>129.1</v>
      </c>
      <c r="H14" s="567">
        <v>119.7121715101723</v>
      </c>
      <c r="I14" s="567">
        <v>223.41542364725953</v>
      </c>
      <c r="J14" s="567">
        <v>194.9</v>
      </c>
      <c r="K14" s="567">
        <v>163.1</v>
      </c>
      <c r="L14" s="567">
        <v>77.29661303255901</v>
      </c>
      <c r="M14" s="567">
        <v>159.29469335130543</v>
      </c>
      <c r="N14" s="568">
        <v>198.65831030142604</v>
      </c>
      <c r="O14" s="621">
        <f>Plan17!H14</f>
        <v>136.07940880668153</v>
      </c>
      <c r="P14" s="176"/>
      <c r="Q14" s="177"/>
    </row>
    <row r="15" spans="2:17" s="81" customFormat="1" ht="21" customHeight="1">
      <c r="B15" s="106" t="s">
        <v>21</v>
      </c>
      <c r="C15" s="104"/>
      <c r="D15" s="105"/>
      <c r="E15" s="84"/>
      <c r="F15" s="572">
        <v>180.3</v>
      </c>
      <c r="G15" s="556">
        <v>172.1</v>
      </c>
      <c r="H15" s="566">
        <v>164.77628480398948</v>
      </c>
      <c r="I15" s="566">
        <v>199.19375463705032</v>
      </c>
      <c r="J15" s="566">
        <v>171.6</v>
      </c>
      <c r="K15" s="566">
        <v>169.6</v>
      </c>
      <c r="L15" s="566">
        <v>153.21058018478976</v>
      </c>
      <c r="M15" s="566">
        <v>138.38580848890126</v>
      </c>
      <c r="N15" s="566">
        <v>123.70503666724716</v>
      </c>
      <c r="O15" s="620">
        <f>Plan17!H15</f>
        <v>102.35911586313661</v>
      </c>
      <c r="P15" s="176"/>
      <c r="Q15" s="177"/>
    </row>
    <row r="16" spans="2:17" s="81" customFormat="1" ht="21" customHeight="1">
      <c r="B16" s="85" t="s">
        <v>22</v>
      </c>
      <c r="C16" s="86"/>
      <c r="D16" s="87"/>
      <c r="E16" s="84"/>
      <c r="F16" s="193">
        <v>93.4</v>
      </c>
      <c r="G16" s="122">
        <v>86.3</v>
      </c>
      <c r="H16" s="567">
        <v>111.30896267588422</v>
      </c>
      <c r="I16" s="567">
        <v>112.24684227019553</v>
      </c>
      <c r="J16" s="567">
        <v>112.4</v>
      </c>
      <c r="K16" s="567">
        <v>164.6</v>
      </c>
      <c r="L16" s="567">
        <v>170.70375310132664</v>
      </c>
      <c r="M16" s="567">
        <v>148.40903189994</v>
      </c>
      <c r="N16" s="568">
        <v>116.04850487526029</v>
      </c>
      <c r="O16" s="621">
        <f>Plan17!H16</f>
        <v>99.80285040341512</v>
      </c>
      <c r="P16" s="176"/>
      <c r="Q16" s="177"/>
    </row>
    <row r="17" spans="2:17" s="81" customFormat="1" ht="21" customHeight="1">
      <c r="B17" s="106" t="s">
        <v>75</v>
      </c>
      <c r="C17" s="104"/>
      <c r="D17" s="105"/>
      <c r="E17" s="84"/>
      <c r="F17" s="572">
        <v>100.3</v>
      </c>
      <c r="G17" s="556">
        <v>95.2</v>
      </c>
      <c r="H17" s="566">
        <v>103.32168867310084</v>
      </c>
      <c r="I17" s="566" t="s">
        <v>42</v>
      </c>
      <c r="J17" s="566" t="s">
        <v>42</v>
      </c>
      <c r="K17" s="566">
        <v>157.1</v>
      </c>
      <c r="L17" s="566">
        <v>153.58711047192287</v>
      </c>
      <c r="M17" s="566">
        <v>151.13117292271667</v>
      </c>
      <c r="N17" s="566">
        <v>150.16301545923886</v>
      </c>
      <c r="O17" s="620">
        <f>Plan17!H17</f>
        <v>138.63995250349882</v>
      </c>
      <c r="P17" s="176"/>
      <c r="Q17" s="177"/>
    </row>
    <row r="18" spans="2:17" s="81" customFormat="1" ht="21" customHeight="1">
      <c r="B18" s="85" t="s">
        <v>23</v>
      </c>
      <c r="C18" s="86"/>
      <c r="D18" s="89"/>
      <c r="E18" s="84"/>
      <c r="F18" s="193">
        <v>180.8</v>
      </c>
      <c r="G18" s="122">
        <v>160.1</v>
      </c>
      <c r="H18" s="567">
        <v>150.99284864345606</v>
      </c>
      <c r="I18" s="567">
        <v>197.82025083143006</v>
      </c>
      <c r="J18" s="567">
        <v>185.2</v>
      </c>
      <c r="K18" s="567" t="s">
        <v>42</v>
      </c>
      <c r="L18" s="567">
        <v>177.76025828734467</v>
      </c>
      <c r="M18" s="567">
        <v>194.66118384956135</v>
      </c>
      <c r="N18" s="568">
        <v>177.97538073592355</v>
      </c>
      <c r="O18" s="621">
        <f>Plan17!H18</f>
        <v>193.37362904956277</v>
      </c>
      <c r="P18" s="176"/>
      <c r="Q18" s="177"/>
    </row>
    <row r="19" spans="2:17" s="81" customFormat="1" ht="21" customHeight="1">
      <c r="B19" s="106" t="s">
        <v>24</v>
      </c>
      <c r="C19" s="104"/>
      <c r="D19" s="107"/>
      <c r="E19" s="84"/>
      <c r="F19" s="572">
        <v>81.2</v>
      </c>
      <c r="G19" s="556">
        <v>83.6</v>
      </c>
      <c r="H19" s="566">
        <v>70.9</v>
      </c>
      <c r="I19" s="566">
        <v>105.4</v>
      </c>
      <c r="J19" s="566">
        <v>92.3</v>
      </c>
      <c r="K19" s="566">
        <v>188.1</v>
      </c>
      <c r="L19" s="566">
        <v>263.38782642778983</v>
      </c>
      <c r="M19" s="566">
        <v>0</v>
      </c>
      <c r="N19" s="566">
        <v>0</v>
      </c>
      <c r="O19" s="620">
        <f>Plan17!H19</f>
        <v>72.11700307294399</v>
      </c>
      <c r="P19" s="176"/>
      <c r="Q19" s="177"/>
    </row>
    <row r="20" spans="2:17" s="81" customFormat="1" ht="21" customHeight="1">
      <c r="B20" s="85" t="s">
        <v>25</v>
      </c>
      <c r="C20" s="86"/>
      <c r="D20" s="87"/>
      <c r="E20" s="84"/>
      <c r="F20" s="193">
        <v>109.6</v>
      </c>
      <c r="G20" s="122">
        <v>83.6</v>
      </c>
      <c r="H20" s="567">
        <v>80.8</v>
      </c>
      <c r="I20" s="567">
        <v>100.03653851851121</v>
      </c>
      <c r="J20" s="567">
        <v>137.9</v>
      </c>
      <c r="K20" s="567">
        <v>146.5</v>
      </c>
      <c r="L20" s="567">
        <v>140.57998036946222</v>
      </c>
      <c r="M20" s="567">
        <v>129.1646889076798</v>
      </c>
      <c r="N20" s="568">
        <v>126.66293371435191</v>
      </c>
      <c r="O20" s="621">
        <f>Plan17!H20</f>
        <v>152.74447964821013</v>
      </c>
      <c r="P20" s="176"/>
      <c r="Q20" s="177"/>
    </row>
    <row r="21" spans="2:17" s="81" customFormat="1" ht="21" customHeight="1">
      <c r="B21" s="106" t="s">
        <v>26</v>
      </c>
      <c r="C21" s="104"/>
      <c r="D21" s="105"/>
      <c r="E21" s="84"/>
      <c r="F21" s="572">
        <v>105.8</v>
      </c>
      <c r="G21" s="556">
        <v>87.6</v>
      </c>
      <c r="H21" s="566">
        <v>91.830977550778</v>
      </c>
      <c r="I21" s="566">
        <v>101.29573682443772</v>
      </c>
      <c r="J21" s="566">
        <v>93.1</v>
      </c>
      <c r="K21" s="566" t="s">
        <v>42</v>
      </c>
      <c r="L21" s="566">
        <v>90.59254233244107</v>
      </c>
      <c r="M21" s="566">
        <v>166.20537706676262</v>
      </c>
      <c r="N21" s="566">
        <v>128.21728769754236</v>
      </c>
      <c r="O21" s="620">
        <f>Plan17!H21</f>
        <v>23.432506306382756</v>
      </c>
      <c r="P21" s="176"/>
      <c r="Q21" s="177"/>
    </row>
    <row r="22" spans="2:17" s="81" customFormat="1" ht="21" customHeight="1">
      <c r="B22" s="85" t="s">
        <v>27</v>
      </c>
      <c r="C22" s="86"/>
      <c r="D22" s="87"/>
      <c r="E22" s="84"/>
      <c r="F22" s="193">
        <v>166.9</v>
      </c>
      <c r="G22" s="122">
        <v>136.6</v>
      </c>
      <c r="H22" s="567">
        <v>128.52251777719252</v>
      </c>
      <c r="I22" s="567">
        <v>125.02607890331215</v>
      </c>
      <c r="J22" s="567">
        <v>140.2</v>
      </c>
      <c r="K22" s="567">
        <v>146.7</v>
      </c>
      <c r="L22" s="567">
        <v>151.84907402065423</v>
      </c>
      <c r="M22" s="567">
        <v>146.91014370966576</v>
      </c>
      <c r="N22" s="568">
        <v>175.9121642497309</v>
      </c>
      <c r="O22" s="621">
        <f>Plan17!H22</f>
        <v>187.0259589259788</v>
      </c>
      <c r="P22" s="176"/>
      <c r="Q22" s="177"/>
    </row>
    <row r="23" spans="2:17" s="81" customFormat="1" ht="21" customHeight="1">
      <c r="B23" s="106" t="s">
        <v>28</v>
      </c>
      <c r="C23" s="104"/>
      <c r="D23" s="107"/>
      <c r="E23" s="84"/>
      <c r="F23" s="572">
        <v>192.6</v>
      </c>
      <c r="G23" s="561">
        <v>144.3</v>
      </c>
      <c r="H23" s="566" t="s">
        <v>42</v>
      </c>
      <c r="I23" s="566">
        <v>40.9</v>
      </c>
      <c r="J23" s="566">
        <v>37.4</v>
      </c>
      <c r="K23" s="566">
        <v>32</v>
      </c>
      <c r="L23" s="566">
        <v>96.53988388436636</v>
      </c>
      <c r="M23" s="566">
        <v>94.46744585194512</v>
      </c>
      <c r="N23" s="566">
        <v>79.48201806534686</v>
      </c>
      <c r="O23" s="620">
        <f>Plan17!H23</f>
        <v>52.28494334998531</v>
      </c>
      <c r="P23" s="176"/>
      <c r="Q23" s="177"/>
    </row>
    <row r="24" spans="2:17" s="81" customFormat="1" ht="21" customHeight="1">
      <c r="B24" s="85" t="s">
        <v>29</v>
      </c>
      <c r="C24" s="86"/>
      <c r="D24" s="87"/>
      <c r="E24" s="84"/>
      <c r="F24" s="193">
        <v>93.2</v>
      </c>
      <c r="G24" s="562">
        <v>142</v>
      </c>
      <c r="H24" s="567">
        <v>92.6657709634079</v>
      </c>
      <c r="I24" s="567">
        <v>106.67169376438325</v>
      </c>
      <c r="J24" s="567">
        <v>109.2</v>
      </c>
      <c r="K24" s="567">
        <v>100.1</v>
      </c>
      <c r="L24" s="567">
        <v>85.39898089365836</v>
      </c>
      <c r="M24" s="567">
        <v>87.97143696472556</v>
      </c>
      <c r="N24" s="568">
        <v>78.38457860755882</v>
      </c>
      <c r="O24" s="621">
        <f>Plan17!H24</f>
        <v>54.316876076786116</v>
      </c>
      <c r="P24" s="176"/>
      <c r="Q24" s="177"/>
    </row>
    <row r="25" spans="2:17" s="81" customFormat="1" ht="21" customHeight="1">
      <c r="B25" s="106" t="s">
        <v>30</v>
      </c>
      <c r="C25" s="104"/>
      <c r="D25" s="107"/>
      <c r="E25" s="92"/>
      <c r="F25" s="572">
        <v>273.2</v>
      </c>
      <c r="G25" s="561">
        <v>73.7</v>
      </c>
      <c r="H25" s="566">
        <v>96.52140672782875</v>
      </c>
      <c r="I25" s="566">
        <v>91.13995485327314</v>
      </c>
      <c r="J25" s="566">
        <v>89.5</v>
      </c>
      <c r="K25" s="566">
        <v>92.7</v>
      </c>
      <c r="L25" s="566">
        <v>95.37933283695057</v>
      </c>
      <c r="M25" s="566">
        <v>92.38476208993718</v>
      </c>
      <c r="N25" s="566">
        <v>90.92202843092298</v>
      </c>
      <c r="O25" s="620">
        <f>Plan17!H25</f>
        <v>92.26173460636899</v>
      </c>
      <c r="P25" s="176"/>
      <c r="Q25" s="177"/>
    </row>
    <row r="26" spans="2:17" s="81" customFormat="1" ht="21" customHeight="1">
      <c r="B26" s="85" t="s">
        <v>31</v>
      </c>
      <c r="C26" s="86"/>
      <c r="D26" s="87"/>
      <c r="E26" s="84"/>
      <c r="F26" s="193">
        <v>173.8</v>
      </c>
      <c r="G26" s="562">
        <v>158.1</v>
      </c>
      <c r="H26" s="567">
        <v>160.86278301262016</v>
      </c>
      <c r="I26" s="567">
        <v>155.79792944041597</v>
      </c>
      <c r="J26" s="567">
        <v>146</v>
      </c>
      <c r="K26" s="567">
        <v>141.5</v>
      </c>
      <c r="L26" s="567">
        <v>150.29626207374022</v>
      </c>
      <c r="M26" s="567">
        <v>152.7383769243449</v>
      </c>
      <c r="N26" s="568">
        <v>149.31444528247366</v>
      </c>
      <c r="O26" s="621">
        <f>Plan17!H26</f>
        <v>139.53907503220142</v>
      </c>
      <c r="P26" s="176"/>
      <c r="Q26" s="177"/>
    </row>
    <row r="27" spans="2:17" s="81" customFormat="1" ht="21" customHeight="1">
      <c r="B27" s="106" t="s">
        <v>76</v>
      </c>
      <c r="C27" s="104"/>
      <c r="D27" s="105"/>
      <c r="E27" s="84"/>
      <c r="F27" s="572">
        <v>90.8</v>
      </c>
      <c r="G27" s="561">
        <v>51.1</v>
      </c>
      <c r="H27" s="566">
        <v>50.3</v>
      </c>
      <c r="I27" s="566">
        <v>94.64693394728923</v>
      </c>
      <c r="J27" s="566">
        <v>79.4</v>
      </c>
      <c r="K27" s="566">
        <v>92.6</v>
      </c>
      <c r="L27" s="566">
        <v>70.82788162416595</v>
      </c>
      <c r="M27" s="566">
        <v>66.33134969655745</v>
      </c>
      <c r="N27" s="566">
        <v>46.535108196024396</v>
      </c>
      <c r="O27" s="620">
        <f>Plan17!H27</f>
        <v>38.89967977321644</v>
      </c>
      <c r="P27" s="176"/>
      <c r="Q27" s="177"/>
    </row>
    <row r="28" spans="2:17" s="81" customFormat="1" ht="21" customHeight="1">
      <c r="B28" s="85" t="s">
        <v>33</v>
      </c>
      <c r="C28" s="86"/>
      <c r="D28" s="87"/>
      <c r="E28" s="84"/>
      <c r="F28" s="193">
        <v>178.9</v>
      </c>
      <c r="G28" s="562">
        <v>99.9</v>
      </c>
      <c r="H28" s="567">
        <v>100.8245137191187</v>
      </c>
      <c r="I28" s="567">
        <v>124.66255243178462</v>
      </c>
      <c r="J28" s="567">
        <v>109</v>
      </c>
      <c r="K28" s="567">
        <v>124.6</v>
      </c>
      <c r="L28" s="567">
        <v>101.69348723565591</v>
      </c>
      <c r="M28" s="567">
        <v>98.95301810484938</v>
      </c>
      <c r="N28" s="568">
        <v>102.46687040196454</v>
      </c>
      <c r="O28" s="621">
        <f>Plan17!H28</f>
        <v>103.83508791930805</v>
      </c>
      <c r="P28" s="176"/>
      <c r="Q28" s="177"/>
    </row>
    <row r="29" spans="2:17" s="81" customFormat="1" ht="21" customHeight="1">
      <c r="B29" s="106" t="s">
        <v>34</v>
      </c>
      <c r="C29" s="104"/>
      <c r="D29" s="105"/>
      <c r="E29" s="84"/>
      <c r="F29" s="572">
        <v>118.9</v>
      </c>
      <c r="G29" s="561">
        <v>34.6</v>
      </c>
      <c r="H29" s="566">
        <v>102.3851008408748</v>
      </c>
      <c r="I29" s="566">
        <v>112.8</v>
      </c>
      <c r="J29" s="566">
        <v>192.2</v>
      </c>
      <c r="K29" s="566" t="s">
        <v>42</v>
      </c>
      <c r="L29" s="566">
        <v>91.32323873650117</v>
      </c>
      <c r="M29" s="566">
        <v>126.43246413485427</v>
      </c>
      <c r="N29" s="566">
        <v>118.48027368883588</v>
      </c>
      <c r="O29" s="620">
        <f>Plan17!H29</f>
        <v>13.772604420922693</v>
      </c>
      <c r="P29" s="176"/>
      <c r="Q29" s="177"/>
    </row>
    <row r="30" spans="2:17" s="81" customFormat="1" ht="21" customHeight="1">
      <c r="B30" s="85" t="s">
        <v>35</v>
      </c>
      <c r="C30" s="86"/>
      <c r="D30" s="87"/>
      <c r="E30" s="84"/>
      <c r="F30" s="193">
        <v>183.8</v>
      </c>
      <c r="G30" s="562">
        <v>158</v>
      </c>
      <c r="H30" s="568">
        <v>151.83111466605726</v>
      </c>
      <c r="I30" s="568">
        <v>148.79587737629086</v>
      </c>
      <c r="J30" s="568">
        <v>125</v>
      </c>
      <c r="K30" s="568">
        <v>114.9</v>
      </c>
      <c r="L30" s="568">
        <v>100.30090270812437</v>
      </c>
      <c r="M30" s="568">
        <v>88.57764993682626</v>
      </c>
      <c r="N30" s="568">
        <v>90.1515651788968</v>
      </c>
      <c r="O30" s="621">
        <f>Plan17!H30</f>
        <v>378.2616898701686</v>
      </c>
      <c r="P30" s="176"/>
      <c r="Q30" s="177"/>
    </row>
    <row r="31" spans="2:17" s="81" customFormat="1" ht="21" customHeight="1">
      <c r="B31" s="106" t="s">
        <v>36</v>
      </c>
      <c r="C31" s="104"/>
      <c r="D31" s="105"/>
      <c r="E31" s="84"/>
      <c r="F31" s="572">
        <v>51.7</v>
      </c>
      <c r="G31" s="561">
        <v>91.7</v>
      </c>
      <c r="H31" s="566">
        <v>51.8</v>
      </c>
      <c r="I31" s="566">
        <v>75.40653320017834</v>
      </c>
      <c r="J31" s="566">
        <v>82.6</v>
      </c>
      <c r="K31" s="566">
        <v>60.1</v>
      </c>
      <c r="L31" s="566">
        <v>60.380066776921396</v>
      </c>
      <c r="M31" s="566">
        <v>329.91183093598386</v>
      </c>
      <c r="N31" s="566">
        <v>82.41574523526766</v>
      </c>
      <c r="O31" s="620">
        <f>Plan17!H31</f>
        <v>81.40729635618955</v>
      </c>
      <c r="P31" s="176"/>
      <c r="Q31" s="177"/>
    </row>
    <row r="32" spans="2:17" s="81" customFormat="1" ht="21" customHeight="1">
      <c r="B32" s="85" t="s">
        <v>37</v>
      </c>
      <c r="C32" s="94"/>
      <c r="D32" s="95"/>
      <c r="E32" s="84"/>
      <c r="F32" s="193" t="s">
        <v>42</v>
      </c>
      <c r="G32" s="562">
        <v>217.4</v>
      </c>
      <c r="H32" s="569">
        <v>185.91910479076816</v>
      </c>
      <c r="I32" s="569">
        <v>152</v>
      </c>
      <c r="J32" s="569">
        <v>81.8</v>
      </c>
      <c r="K32" s="569">
        <v>125.7</v>
      </c>
      <c r="L32" s="569">
        <v>175.39258156220387</v>
      </c>
      <c r="M32" s="569">
        <v>63.589065983978855</v>
      </c>
      <c r="N32" s="568">
        <v>217.21036652143292</v>
      </c>
      <c r="O32" s="621">
        <f>Plan17!H32</f>
        <v>213.42640589324424</v>
      </c>
      <c r="P32" s="291"/>
      <c r="Q32" s="177"/>
    </row>
    <row r="33" spans="2:17" s="81" customFormat="1" ht="21" customHeight="1">
      <c r="B33" s="103" t="s">
        <v>78</v>
      </c>
      <c r="C33" s="104"/>
      <c r="D33" s="105"/>
      <c r="E33" s="84"/>
      <c r="F33" s="572">
        <v>234.4</v>
      </c>
      <c r="G33" s="561">
        <v>103.8</v>
      </c>
      <c r="H33" s="566">
        <v>141.7</v>
      </c>
      <c r="I33" s="566">
        <v>323.0453815038511</v>
      </c>
      <c r="J33" s="566">
        <v>264.5</v>
      </c>
      <c r="K33" s="566">
        <v>357</v>
      </c>
      <c r="L33" s="566">
        <v>296.6195724535838</v>
      </c>
      <c r="M33" s="566">
        <v>222.5819506272764</v>
      </c>
      <c r="N33" s="566">
        <v>227.39594466905214</v>
      </c>
      <c r="O33" s="620">
        <f>Plan17!H33</f>
        <v>791.5892772988108</v>
      </c>
      <c r="P33" s="176"/>
      <c r="Q33" s="177"/>
    </row>
    <row r="34" spans="2:17" s="81" customFormat="1" ht="21" customHeight="1">
      <c r="B34" s="85" t="s">
        <v>38</v>
      </c>
      <c r="C34" s="86"/>
      <c r="D34" s="87"/>
      <c r="E34" s="84"/>
      <c r="F34" s="193">
        <v>119.8</v>
      </c>
      <c r="G34" s="122">
        <v>94.5</v>
      </c>
      <c r="H34" s="567">
        <v>198.7</v>
      </c>
      <c r="I34" s="567">
        <v>186.49989739888971</v>
      </c>
      <c r="J34" s="567">
        <v>91</v>
      </c>
      <c r="K34" s="567">
        <v>98.6</v>
      </c>
      <c r="L34" s="567">
        <v>110.19443263918401</v>
      </c>
      <c r="M34" s="567">
        <v>24.01543995702039</v>
      </c>
      <c r="N34" s="568">
        <v>25.158702792303757</v>
      </c>
      <c r="O34" s="621">
        <f>Plan17!H34</f>
        <v>9.714732301279776</v>
      </c>
      <c r="P34" s="176"/>
      <c r="Q34" s="177"/>
    </row>
    <row r="35" spans="2:17" s="81" customFormat="1" ht="21" customHeight="1">
      <c r="B35" s="106" t="s">
        <v>39</v>
      </c>
      <c r="C35" s="104"/>
      <c r="D35" s="105"/>
      <c r="E35" s="84"/>
      <c r="F35" s="572">
        <v>82.3</v>
      </c>
      <c r="G35" s="556">
        <v>97.1</v>
      </c>
      <c r="H35" s="566">
        <v>110.20912854147626</v>
      </c>
      <c r="I35" s="566">
        <v>139.91082086786412</v>
      </c>
      <c r="J35" s="566">
        <v>130.8</v>
      </c>
      <c r="K35" s="566">
        <v>104.7</v>
      </c>
      <c r="L35" s="566">
        <v>119.67202526954215</v>
      </c>
      <c r="M35" s="566">
        <v>108.5393229679624</v>
      </c>
      <c r="N35" s="566">
        <v>119.58685075098006</v>
      </c>
      <c r="O35" s="620">
        <f>Plan17!H35</f>
        <v>97.07596771271962</v>
      </c>
      <c r="P35" s="176"/>
      <c r="Q35" s="177"/>
    </row>
    <row r="36" spans="2:17" s="81" customFormat="1" ht="21" customHeight="1">
      <c r="B36" s="85" t="s">
        <v>40</v>
      </c>
      <c r="C36" s="86"/>
      <c r="D36" s="87"/>
      <c r="E36" s="84"/>
      <c r="F36" s="193">
        <v>80.6</v>
      </c>
      <c r="G36" s="122">
        <v>70.4</v>
      </c>
      <c r="H36" s="567">
        <v>64.38833899529361</v>
      </c>
      <c r="I36" s="567">
        <v>54.88896902868529</v>
      </c>
      <c r="J36" s="567">
        <v>70</v>
      </c>
      <c r="K36" s="567">
        <v>7.7</v>
      </c>
      <c r="L36" s="567">
        <v>77.00785489459871</v>
      </c>
      <c r="M36" s="567">
        <v>54.14560402670028</v>
      </c>
      <c r="N36" s="568">
        <v>51.492227854114745</v>
      </c>
      <c r="O36" s="621">
        <f>Plan17!H36</f>
        <v>55.65807599053924</v>
      </c>
      <c r="P36" s="176"/>
      <c r="Q36" s="177"/>
    </row>
    <row r="37" spans="2:16" s="81" customFormat="1" ht="21" customHeight="1">
      <c r="B37" s="108" t="s">
        <v>41</v>
      </c>
      <c r="C37" s="109"/>
      <c r="D37" s="110"/>
      <c r="E37" s="84"/>
      <c r="F37" s="573">
        <v>171</v>
      </c>
      <c r="G37" s="563">
        <v>199.7</v>
      </c>
      <c r="H37" s="570">
        <v>167.65692908620784</v>
      </c>
      <c r="I37" s="570">
        <v>195.5952925716029</v>
      </c>
      <c r="J37" s="570">
        <v>169.9</v>
      </c>
      <c r="K37" s="570">
        <v>198.6</v>
      </c>
      <c r="L37" s="570">
        <v>194.36551001166984</v>
      </c>
      <c r="M37" s="570">
        <v>226.91864797127954</v>
      </c>
      <c r="N37" s="570">
        <v>186.17469777929819</v>
      </c>
      <c r="O37" s="622">
        <f>Plan17!H37</f>
        <v>181.0865990355818</v>
      </c>
      <c r="P37" s="176"/>
    </row>
    <row r="38" spans="2:4" ht="15">
      <c r="B38" s="96" t="s">
        <v>125</v>
      </c>
      <c r="C38" s="96"/>
      <c r="D38" s="96"/>
    </row>
    <row r="39" spans="2:4" ht="15">
      <c r="B39" s="348" t="s">
        <v>391</v>
      </c>
      <c r="D39" s="96"/>
    </row>
    <row r="40" spans="2:4" ht="15">
      <c r="B40" s="96"/>
      <c r="D40" s="96"/>
    </row>
    <row r="41" spans="2:4" ht="15">
      <c r="B41" s="96"/>
      <c r="C41" s="96"/>
      <c r="D41" s="96"/>
    </row>
    <row r="42" spans="2:4" ht="15">
      <c r="B42" s="96"/>
      <c r="C42" s="96"/>
      <c r="D42" s="96"/>
    </row>
    <row r="43" spans="2:4" ht="15">
      <c r="B43" s="96"/>
      <c r="D43" s="96"/>
    </row>
    <row r="44" spans="2:4" ht="15">
      <c r="B44" s="96"/>
      <c r="C44" s="96"/>
      <c r="D44" s="96"/>
    </row>
    <row r="45" spans="2:4" ht="15">
      <c r="B45" s="97"/>
      <c r="C45" s="96"/>
      <c r="D45" s="96"/>
    </row>
    <row r="46" spans="2:8" ht="15" customHeight="1">
      <c r="B46" s="98"/>
      <c r="C46" s="98"/>
      <c r="D46" s="98"/>
      <c r="E46" s="51"/>
      <c r="F46" s="51"/>
      <c r="G46" s="51"/>
      <c r="H46" s="51"/>
    </row>
    <row r="47" ht="12.75">
      <c r="B47" s="112"/>
    </row>
  </sheetData>
  <mergeCells count="14">
    <mergeCell ref="B10:D10"/>
    <mergeCell ref="B6:D8"/>
    <mergeCell ref="G6:G8"/>
    <mergeCell ref="J6:J8"/>
    <mergeCell ref="K6:K8"/>
    <mergeCell ref="L6:L8"/>
    <mergeCell ref="B2:O2"/>
    <mergeCell ref="H6:H8"/>
    <mergeCell ref="I6:I8"/>
    <mergeCell ref="B4:O4"/>
    <mergeCell ref="O6:O8"/>
    <mergeCell ref="M6:M8"/>
    <mergeCell ref="N6:N8"/>
    <mergeCell ref="F6:F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24.xml><?xml version="1.0" encoding="utf-8"?>
<worksheet xmlns="http://schemas.openxmlformats.org/spreadsheetml/2006/main" xmlns:r="http://schemas.openxmlformats.org/officeDocument/2006/relationships">
  <dimension ref="B2:K50"/>
  <sheetViews>
    <sheetView showGridLines="0" showRowColHeaders="0" defaultGridColor="0" zoomScale="65" zoomScaleNormal="65" colorId="8" workbookViewId="0" topLeftCell="A1">
      <selection activeCell="A1" sqref="A1"/>
    </sheetView>
  </sheetViews>
  <sheetFormatPr defaultColWidth="9.140625" defaultRowHeight="12.75"/>
  <cols>
    <col min="1" max="1" width="1.7109375" style="0" customWidth="1"/>
    <col min="2" max="2" width="22.421875" style="0" customWidth="1"/>
    <col min="3" max="3" width="0.85546875" style="0" customWidth="1"/>
    <col min="4" max="4" width="0.71875" style="0" customWidth="1"/>
    <col min="5" max="5" width="1.7109375" style="0" customWidth="1"/>
    <col min="6" max="6" width="22.421875" style="0" bestFit="1" customWidth="1"/>
    <col min="7" max="7" width="21.140625" style="0" bestFit="1" customWidth="1"/>
    <col min="8" max="8" width="36.28125" style="386" bestFit="1" customWidth="1"/>
    <col min="9" max="9" width="2.7109375" style="0" customWidth="1"/>
    <col min="10" max="10" width="10.140625" style="0" bestFit="1" customWidth="1"/>
  </cols>
  <sheetData>
    <row r="1" ht="15.75"/>
    <row r="2" spans="2:8" ht="18">
      <c r="B2" s="941" t="s">
        <v>392</v>
      </c>
      <c r="C2" s="941"/>
      <c r="D2" s="941"/>
      <c r="E2" s="941"/>
      <c r="F2" s="941"/>
      <c r="G2" s="941"/>
      <c r="H2" s="941"/>
    </row>
    <row r="3" spans="5:7" ht="15.75">
      <c r="E3" s="66"/>
      <c r="G3" s="432"/>
    </row>
    <row r="4" spans="2:8" ht="18">
      <c r="B4" s="942" t="s">
        <v>281</v>
      </c>
      <c r="C4" s="942"/>
      <c r="D4" s="942"/>
      <c r="E4" s="942"/>
      <c r="F4" s="942"/>
      <c r="G4" s="942"/>
      <c r="H4" s="942"/>
    </row>
    <row r="5" spans="2:8" ht="12" customHeight="1">
      <c r="B5" s="3"/>
      <c r="C5" s="3"/>
      <c r="D5" s="3"/>
      <c r="E5" s="5"/>
      <c r="F5" s="6"/>
      <c r="G5" s="6"/>
      <c r="H5" s="387"/>
    </row>
    <row r="6" spans="2:8" ht="16.5">
      <c r="B6" s="932" t="s">
        <v>44</v>
      </c>
      <c r="C6" s="933"/>
      <c r="D6" s="934"/>
      <c r="E6" s="71"/>
      <c r="F6" s="949" t="s">
        <v>84</v>
      </c>
      <c r="G6" s="949" t="s">
        <v>80</v>
      </c>
      <c r="H6" s="976" t="s">
        <v>98</v>
      </c>
    </row>
    <row r="7" spans="2:8" ht="16.5" customHeight="1">
      <c r="B7" s="935"/>
      <c r="C7" s="936"/>
      <c r="D7" s="937"/>
      <c r="E7" s="73"/>
      <c r="F7" s="950"/>
      <c r="G7" s="950"/>
      <c r="H7" s="977"/>
    </row>
    <row r="8" spans="2:8" ht="16.5">
      <c r="B8" s="943"/>
      <c r="C8" s="944"/>
      <c r="D8" s="945"/>
      <c r="E8" s="71"/>
      <c r="F8" s="951"/>
      <c r="G8" s="951"/>
      <c r="H8" s="978"/>
    </row>
    <row r="9" spans="2:8" ht="4.5" customHeight="1">
      <c r="B9" s="74"/>
      <c r="C9" s="74"/>
      <c r="D9" s="75"/>
      <c r="E9" s="76"/>
      <c r="F9" s="77"/>
      <c r="G9" s="77"/>
      <c r="H9" s="385"/>
    </row>
    <row r="10" spans="2:10" ht="16.5">
      <c r="B10" s="946" t="s">
        <v>106</v>
      </c>
      <c r="C10" s="947"/>
      <c r="D10" s="948"/>
      <c r="E10" s="80"/>
      <c r="F10" s="524">
        <f>Plan4!E10</f>
        <v>127393</v>
      </c>
      <c r="G10" s="499">
        <f>Plan42!E10</f>
        <v>15575964</v>
      </c>
      <c r="H10" s="531">
        <f aca="true" t="shared" si="0" ref="H10:H20">(F10*10000)/G10</f>
        <v>81.78819622336056</v>
      </c>
      <c r="J10" s="49"/>
    </row>
    <row r="11" spans="2:11" ht="16.5">
      <c r="B11" s="103" t="s">
        <v>394</v>
      </c>
      <c r="C11" s="104"/>
      <c r="D11" s="105"/>
      <c r="E11" s="84"/>
      <c r="F11" s="492">
        <f>Plan4!E11</f>
        <v>1218</v>
      </c>
      <c r="G11" s="487">
        <f>Plan42!E11</f>
        <v>142391</v>
      </c>
      <c r="H11" s="311">
        <f t="shared" si="0"/>
        <v>85.53911412940424</v>
      </c>
      <c r="J11" s="49"/>
      <c r="K11" s="119"/>
    </row>
    <row r="12" spans="2:8" ht="16.5">
      <c r="B12" s="85" t="s">
        <v>395</v>
      </c>
      <c r="C12" s="86"/>
      <c r="D12" s="87"/>
      <c r="E12" s="88"/>
      <c r="F12" s="493">
        <f>Plan4!E12</f>
        <v>1147</v>
      </c>
      <c r="G12" s="489">
        <f>Plan42!E12</f>
        <v>193526</v>
      </c>
      <c r="H12" s="363">
        <f t="shared" si="0"/>
        <v>59.2685220590515</v>
      </c>
    </row>
    <row r="13" spans="2:8" ht="16.5">
      <c r="B13" s="106" t="s">
        <v>396</v>
      </c>
      <c r="C13" s="104"/>
      <c r="D13" s="105"/>
      <c r="E13" s="84"/>
      <c r="F13" s="492">
        <f>Plan4!E13</f>
        <v>13323</v>
      </c>
      <c r="G13" s="487">
        <f>Plan42!E13</f>
        <v>927990</v>
      </c>
      <c r="H13" s="143">
        <f t="shared" si="0"/>
        <v>143.5683574176446</v>
      </c>
    </row>
    <row r="14" spans="2:8" ht="16.5">
      <c r="B14" s="85" t="s">
        <v>397</v>
      </c>
      <c r="C14" s="86"/>
      <c r="D14" s="87"/>
      <c r="E14" s="88"/>
      <c r="F14" s="493">
        <f>Plan4!E14</f>
        <v>2592</v>
      </c>
      <c r="G14" s="489">
        <f>Plan42!E14</f>
        <v>66754</v>
      </c>
      <c r="H14" s="131">
        <f t="shared" si="0"/>
        <v>388.2913383467657</v>
      </c>
    </row>
    <row r="15" spans="2:8" ht="16.5">
      <c r="B15" s="106" t="s">
        <v>398</v>
      </c>
      <c r="C15" s="104"/>
      <c r="D15" s="105"/>
      <c r="E15" s="84"/>
      <c r="F15" s="492">
        <f>Plan4!E15</f>
        <v>12353</v>
      </c>
      <c r="G15" s="487">
        <f>Plan42!E15</f>
        <v>891013</v>
      </c>
      <c r="H15" s="143">
        <f t="shared" si="0"/>
        <v>138.63995250349882</v>
      </c>
    </row>
    <row r="16" spans="2:8" ht="16.5">
      <c r="B16" s="85" t="s">
        <v>399</v>
      </c>
      <c r="C16" s="86"/>
      <c r="D16" s="87"/>
      <c r="E16" s="84"/>
      <c r="F16" s="493">
        <f>Plan4!E16</f>
        <v>6030</v>
      </c>
      <c r="G16" s="489">
        <f>Plan42!E16</f>
        <v>279510</v>
      </c>
      <c r="H16" s="131">
        <f t="shared" si="0"/>
        <v>215.7346785445959</v>
      </c>
    </row>
    <row r="17" spans="2:8" ht="16.5">
      <c r="B17" s="106" t="s">
        <v>400</v>
      </c>
      <c r="C17" s="104"/>
      <c r="D17" s="105"/>
      <c r="E17" s="84"/>
      <c r="F17" s="492">
        <f>Plan4!E17</f>
        <v>270</v>
      </c>
      <c r="G17" s="487">
        <f>Plan42!E17</f>
        <v>175419</v>
      </c>
      <c r="H17" s="143">
        <f t="shared" si="0"/>
        <v>15.391719255040789</v>
      </c>
    </row>
    <row r="18" spans="2:8" ht="16.5">
      <c r="B18" s="85" t="s">
        <v>401</v>
      </c>
      <c r="C18" s="86"/>
      <c r="D18" s="89"/>
      <c r="E18" s="84"/>
      <c r="F18" s="493">
        <f>Plan4!E18</f>
        <v>8537</v>
      </c>
      <c r="G18" s="489">
        <f>Plan42!E18</f>
        <v>990542</v>
      </c>
      <c r="H18" s="131">
        <f t="shared" si="0"/>
        <v>86.18513904508845</v>
      </c>
    </row>
    <row r="19" spans="2:8" ht="16.5">
      <c r="B19" s="106" t="s">
        <v>402</v>
      </c>
      <c r="C19" s="104"/>
      <c r="D19" s="107"/>
      <c r="E19" s="84"/>
      <c r="F19" s="492" t="s">
        <v>42</v>
      </c>
      <c r="G19" s="487">
        <f>Plan42!E19</f>
        <v>196251</v>
      </c>
      <c r="H19" s="143" t="s">
        <v>42</v>
      </c>
    </row>
    <row r="20" spans="2:8" ht="16.5">
      <c r="B20" s="85" t="s">
        <v>403</v>
      </c>
      <c r="C20" s="86"/>
      <c r="D20" s="87"/>
      <c r="E20" s="84"/>
      <c r="F20" s="493">
        <f>Plan4!E19</f>
        <v>7030</v>
      </c>
      <c r="G20" s="489">
        <f>Plan42!E20</f>
        <v>503044</v>
      </c>
      <c r="H20" s="131">
        <f t="shared" si="0"/>
        <v>139.74920682882612</v>
      </c>
    </row>
    <row r="21" spans="2:8" ht="16.5">
      <c r="B21" s="106" t="s">
        <v>404</v>
      </c>
      <c r="C21" s="104"/>
      <c r="D21" s="308"/>
      <c r="E21" s="84"/>
      <c r="F21" s="492" t="s">
        <v>42</v>
      </c>
      <c r="G21" s="487">
        <f>Plan42!E21</f>
        <v>625689</v>
      </c>
      <c r="H21" s="143" t="s">
        <v>42</v>
      </c>
    </row>
    <row r="22" spans="2:8" ht="16.5">
      <c r="B22" s="85" t="s">
        <v>405</v>
      </c>
      <c r="C22" s="86"/>
      <c r="D22" s="87"/>
      <c r="E22" s="84"/>
      <c r="F22" s="493">
        <f>Plan4!E20</f>
        <v>902</v>
      </c>
      <c r="G22" s="489">
        <f>Plan42!E22</f>
        <v>148377</v>
      </c>
      <c r="H22" s="131">
        <f aca="true" t="shared" si="1" ref="H22:H28">(F22*10000)/G22</f>
        <v>60.79109295915135</v>
      </c>
    </row>
    <row r="23" spans="2:8" ht="16.5">
      <c r="B23" s="106" t="s">
        <v>406</v>
      </c>
      <c r="C23" s="104"/>
      <c r="D23" s="107"/>
      <c r="E23" s="84"/>
      <c r="F23" s="492" t="s">
        <v>42</v>
      </c>
      <c r="G23" s="487">
        <f>Plan42!E23</f>
        <v>55373</v>
      </c>
      <c r="H23" s="311" t="s">
        <v>42</v>
      </c>
    </row>
    <row r="24" spans="2:8" ht="16.5">
      <c r="B24" s="85" t="s">
        <v>407</v>
      </c>
      <c r="C24" s="86"/>
      <c r="D24" s="87"/>
      <c r="E24" s="84"/>
      <c r="F24" s="493">
        <f>Plan4!E21</f>
        <v>1156</v>
      </c>
      <c r="G24" s="489">
        <f>Plan42!E24</f>
        <v>143571</v>
      </c>
      <c r="H24" s="131">
        <f t="shared" si="1"/>
        <v>80.51765328652722</v>
      </c>
    </row>
    <row r="25" spans="2:8" ht="16.5">
      <c r="B25" s="106" t="s">
        <v>408</v>
      </c>
      <c r="C25" s="104"/>
      <c r="D25" s="107"/>
      <c r="E25" s="92"/>
      <c r="F25" s="492">
        <f>Plan4!E22</f>
        <v>4168</v>
      </c>
      <c r="G25" s="487">
        <f>Plan42!E25</f>
        <v>301375</v>
      </c>
      <c r="H25" s="143">
        <f t="shared" si="1"/>
        <v>138.29946080464538</v>
      </c>
    </row>
    <row r="26" spans="2:8" ht="16.5">
      <c r="B26" s="85" t="s">
        <v>409</v>
      </c>
      <c r="C26" s="86"/>
      <c r="D26" s="87"/>
      <c r="E26" s="84"/>
      <c r="F26" s="493">
        <f>Plan4!E23</f>
        <v>1683</v>
      </c>
      <c r="G26" s="489">
        <f>Plan42!E26</f>
        <v>194495</v>
      </c>
      <c r="H26" s="131">
        <f t="shared" si="1"/>
        <v>86.53178744954883</v>
      </c>
    </row>
    <row r="27" spans="2:8" ht="16.5">
      <c r="B27" s="106" t="s">
        <v>410</v>
      </c>
      <c r="C27" s="104"/>
      <c r="D27" s="105"/>
      <c r="E27" s="84"/>
      <c r="F27" s="492">
        <f>Plan4!E24</f>
        <v>1586</v>
      </c>
      <c r="G27" s="487">
        <f>Plan42!E27</f>
        <v>83229</v>
      </c>
      <c r="H27" s="143">
        <f t="shared" si="1"/>
        <v>190.55857934133536</v>
      </c>
    </row>
    <row r="28" spans="2:8" ht="16.5">
      <c r="B28" s="85" t="s">
        <v>411</v>
      </c>
      <c r="C28" s="86"/>
      <c r="D28" s="87"/>
      <c r="E28" s="84"/>
      <c r="F28" s="493">
        <f>Plan4!E25</f>
        <v>3344</v>
      </c>
      <c r="G28" s="489">
        <f>Plan42!E28</f>
        <v>574206</v>
      </c>
      <c r="H28" s="363">
        <f t="shared" si="1"/>
        <v>58.2369393562589</v>
      </c>
    </row>
    <row r="29" spans="2:8" ht="16.5">
      <c r="B29" s="106" t="s">
        <v>412</v>
      </c>
      <c r="C29" s="104"/>
      <c r="D29" s="105"/>
      <c r="E29" s="84"/>
      <c r="F29" s="492">
        <f>Plan4!E26</f>
        <v>2101</v>
      </c>
      <c r="G29" s="487">
        <f>Plan42!E29</f>
        <v>86006</v>
      </c>
      <c r="H29" s="143">
        <f aca="true" t="shared" si="2" ref="H29:H37">(F29*10000)/G29</f>
        <v>244.2852824221566</v>
      </c>
    </row>
    <row r="30" spans="2:8" ht="16.5">
      <c r="B30" s="85" t="s">
        <v>413</v>
      </c>
      <c r="C30" s="86"/>
      <c r="D30" s="87"/>
      <c r="E30" s="84"/>
      <c r="F30" s="493">
        <f>Plan4!E27</f>
        <v>2584</v>
      </c>
      <c r="G30" s="489">
        <f>Plan42!E30</f>
        <v>361959</v>
      </c>
      <c r="H30" s="131">
        <f t="shared" si="2"/>
        <v>71.38930099817935</v>
      </c>
    </row>
    <row r="31" spans="2:8" ht="16.5">
      <c r="B31" s="106" t="s">
        <v>414</v>
      </c>
      <c r="C31" s="104"/>
      <c r="D31" s="105"/>
      <c r="E31" s="84"/>
      <c r="F31" s="492">
        <f>Plan4!E28</f>
        <v>1610</v>
      </c>
      <c r="G31" s="487">
        <f>Plan42!E31</f>
        <v>62292</v>
      </c>
      <c r="H31" s="282">
        <f t="shared" si="2"/>
        <v>258.46015539716177</v>
      </c>
    </row>
    <row r="32" spans="2:8" ht="16.5">
      <c r="B32" s="85" t="s">
        <v>415</v>
      </c>
      <c r="C32" s="94"/>
      <c r="D32" s="95"/>
      <c r="E32" s="84"/>
      <c r="F32" s="493">
        <f>Plan4!E29</f>
        <v>13165</v>
      </c>
      <c r="G32" s="489">
        <f>Plan42!E32</f>
        <v>1665244</v>
      </c>
      <c r="H32" s="131">
        <f t="shared" si="2"/>
        <v>79.05748346788819</v>
      </c>
    </row>
    <row r="33" spans="2:8" ht="16.5">
      <c r="B33" s="106" t="s">
        <v>416</v>
      </c>
      <c r="C33" s="104"/>
      <c r="D33" s="105"/>
      <c r="E33" s="84"/>
      <c r="F33" s="492">
        <f>Plan4!E30</f>
        <v>5742</v>
      </c>
      <c r="G33" s="487">
        <f>Plan42!E33</f>
        <v>1424983</v>
      </c>
      <c r="H33" s="143">
        <f t="shared" si="2"/>
        <v>40.295217556981385</v>
      </c>
    </row>
    <row r="34" spans="2:8" ht="16.5">
      <c r="B34" s="85" t="s">
        <v>417</v>
      </c>
      <c r="C34" s="86"/>
      <c r="D34" s="87"/>
      <c r="E34" s="84"/>
      <c r="F34" s="493">
        <f>Plan4!E31</f>
        <v>1577</v>
      </c>
      <c r="G34" s="489">
        <f>Plan42!E34</f>
        <v>151460</v>
      </c>
      <c r="H34" s="131">
        <f t="shared" si="2"/>
        <v>104.11989964347022</v>
      </c>
    </row>
    <row r="35" spans="2:8" ht="16.5">
      <c r="B35" s="106" t="s">
        <v>418</v>
      </c>
      <c r="C35" s="104"/>
      <c r="D35" s="105"/>
      <c r="E35" s="84"/>
      <c r="F35" s="492">
        <f>Plan4!E32</f>
        <v>31236</v>
      </c>
      <c r="G35" s="487">
        <f>Plan42!E35</f>
        <v>5037418</v>
      </c>
      <c r="H35" s="143">
        <f t="shared" si="2"/>
        <v>62.00795725111555</v>
      </c>
    </row>
    <row r="36" spans="2:8" ht="16.5">
      <c r="B36" s="85" t="s">
        <v>419</v>
      </c>
      <c r="C36" s="86"/>
      <c r="D36" s="87"/>
      <c r="E36" s="84"/>
      <c r="F36" s="493">
        <f>Plan4!E33</f>
        <v>1953</v>
      </c>
      <c r="G36" s="489">
        <f>Plan42!E36</f>
        <v>172500</v>
      </c>
      <c r="H36" s="131">
        <f t="shared" si="2"/>
        <v>113.21739130434783</v>
      </c>
    </row>
    <row r="37" spans="2:8" ht="16.5">
      <c r="B37" s="108" t="s">
        <v>420</v>
      </c>
      <c r="C37" s="109"/>
      <c r="D37" s="110"/>
      <c r="E37" s="84"/>
      <c r="F37" s="494">
        <f>Plan4!E34</f>
        <v>2086</v>
      </c>
      <c r="G37" s="491">
        <f>Plan42!E37</f>
        <v>121347</v>
      </c>
      <c r="H37" s="178">
        <f t="shared" si="2"/>
        <v>171.9037141420884</v>
      </c>
    </row>
    <row r="38" spans="2:6" ht="15.75">
      <c r="B38" s="348" t="s">
        <v>169</v>
      </c>
      <c r="C38" s="96"/>
      <c r="D38" s="96"/>
      <c r="E38" s="66"/>
      <c r="F38" s="49"/>
    </row>
    <row r="39" ht="15.75">
      <c r="B39" s="348" t="s">
        <v>391</v>
      </c>
    </row>
    <row r="40" ht="15.75">
      <c r="B40" s="348"/>
    </row>
    <row r="49" ht="15.75">
      <c r="B49" s="141"/>
    </row>
    <row r="50" ht="15.75">
      <c r="B50" s="141"/>
    </row>
  </sheetData>
  <mergeCells count="7">
    <mergeCell ref="B2:H2"/>
    <mergeCell ref="B4:H4"/>
    <mergeCell ref="B6:D8"/>
    <mergeCell ref="B10:D10"/>
    <mergeCell ref="F6:F8"/>
    <mergeCell ref="G6:G8"/>
    <mergeCell ref="H6:H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25.xml><?xml version="1.0" encoding="utf-8"?>
<worksheet xmlns="http://schemas.openxmlformats.org/spreadsheetml/2006/main" xmlns:r="http://schemas.openxmlformats.org/officeDocument/2006/relationships">
  <dimension ref="A2:J51"/>
  <sheetViews>
    <sheetView showGridLines="0" showRowColHeaders="0" defaultGridColor="0" zoomScale="65" zoomScaleNormal="65" colorId="8" workbookViewId="0" topLeftCell="A1">
      <selection activeCell="A1" sqref="A1"/>
    </sheetView>
  </sheetViews>
  <sheetFormatPr defaultColWidth="9.140625" defaultRowHeight="12.75"/>
  <cols>
    <col min="1" max="1" width="1.7109375" style="0" customWidth="1"/>
    <col min="2" max="2" width="25.28125" style="0" bestFit="1" customWidth="1"/>
    <col min="3" max="3" width="0.71875" style="0" customWidth="1"/>
    <col min="4" max="4" width="1.28515625" style="0" customWidth="1"/>
    <col min="5" max="5" width="1.7109375" style="0" customWidth="1"/>
    <col min="6" max="6" width="22.140625" style="0" bestFit="1" customWidth="1"/>
    <col min="7" max="7" width="19.421875" style="0" bestFit="1" customWidth="1"/>
    <col min="8" max="8" width="27.57421875" style="0" customWidth="1"/>
    <col min="9" max="9" width="2.7109375" style="0" customWidth="1"/>
    <col min="10" max="10" width="10.140625" style="0" bestFit="1" customWidth="1"/>
  </cols>
  <sheetData>
    <row r="2" spans="2:8" ht="18">
      <c r="B2" s="897" t="s">
        <v>392</v>
      </c>
      <c r="C2" s="897"/>
      <c r="D2" s="897"/>
      <c r="E2" s="897"/>
      <c r="F2" s="897"/>
      <c r="G2" s="897"/>
      <c r="H2" s="897"/>
    </row>
    <row r="3" ht="12.75">
      <c r="E3" s="66"/>
    </row>
    <row r="4" spans="2:8" ht="18">
      <c r="B4" s="942" t="s">
        <v>282</v>
      </c>
      <c r="C4" s="942"/>
      <c r="D4" s="942"/>
      <c r="E4" s="942"/>
      <c r="F4" s="942"/>
      <c r="G4" s="942"/>
      <c r="H4" s="942"/>
    </row>
    <row r="5" spans="2:8" ht="12" customHeight="1">
      <c r="B5" s="3"/>
      <c r="C5" s="3"/>
      <c r="D5" s="3"/>
      <c r="E5" s="5"/>
      <c r="F5" s="6"/>
      <c r="G5" s="6"/>
      <c r="H5" s="5"/>
    </row>
    <row r="6" spans="2:8" ht="16.5">
      <c r="B6" s="932" t="s">
        <v>210</v>
      </c>
      <c r="C6" s="933"/>
      <c r="D6" s="934"/>
      <c r="E6" s="71"/>
      <c r="F6" s="979" t="s">
        <v>214</v>
      </c>
      <c r="G6" s="952" t="s">
        <v>80</v>
      </c>
      <c r="H6" s="970" t="s">
        <v>85</v>
      </c>
    </row>
    <row r="7" spans="2:8" ht="16.5" customHeight="1">
      <c r="B7" s="935"/>
      <c r="C7" s="936"/>
      <c r="D7" s="937"/>
      <c r="E7" s="73"/>
      <c r="F7" s="980"/>
      <c r="G7" s="953"/>
      <c r="H7" s="971"/>
    </row>
    <row r="8" spans="2:8" ht="16.5">
      <c r="B8" s="943"/>
      <c r="C8" s="944"/>
      <c r="D8" s="945"/>
      <c r="E8" s="71"/>
      <c r="F8" s="981"/>
      <c r="G8" s="954"/>
      <c r="H8" s="972"/>
    </row>
    <row r="9" spans="2:8" ht="4.5" customHeight="1">
      <c r="B9" s="74"/>
      <c r="C9" s="74"/>
      <c r="D9" s="75"/>
      <c r="E9" s="76"/>
      <c r="F9" s="78"/>
      <c r="G9" s="77"/>
      <c r="H9" s="79"/>
    </row>
    <row r="10" spans="2:10" ht="16.5">
      <c r="B10" s="946" t="s">
        <v>101</v>
      </c>
      <c r="C10" s="947"/>
      <c r="D10" s="948"/>
      <c r="E10" s="102"/>
      <c r="F10" s="532">
        <f>Plan1!E10+Plan3!E10</f>
        <v>427595</v>
      </c>
      <c r="G10" s="534">
        <f>Plan41!E10</f>
        <v>45370640</v>
      </c>
      <c r="H10" s="533">
        <f aca="true" t="shared" si="0" ref="H10:H15">(F10*10000)/G10</f>
        <v>94.2448684876387</v>
      </c>
      <c r="I10" s="233"/>
      <c r="J10" s="49"/>
    </row>
    <row r="11" spans="2:10" ht="16.5">
      <c r="B11" s="103" t="s">
        <v>17</v>
      </c>
      <c r="C11" s="104"/>
      <c r="D11" s="105"/>
      <c r="E11" s="86"/>
      <c r="F11" s="486">
        <f>Plan1!E11+Plan3!E11</f>
        <v>2586</v>
      </c>
      <c r="G11" s="487">
        <f>Plan41!E11</f>
        <v>82758</v>
      </c>
      <c r="H11" s="311">
        <f t="shared" si="0"/>
        <v>312.4773435800769</v>
      </c>
      <c r="I11" s="119"/>
      <c r="J11" s="49"/>
    </row>
    <row r="12" spans="2:10" ht="16.5">
      <c r="B12" s="85" t="s">
        <v>18</v>
      </c>
      <c r="C12" s="86"/>
      <c r="D12" s="87"/>
      <c r="E12" s="86"/>
      <c r="F12" s="488">
        <f>Plan1!E12+Plan3!E12</f>
        <v>3120</v>
      </c>
      <c r="G12" s="489">
        <f>Plan41!E12</f>
        <v>280363</v>
      </c>
      <c r="H12" s="363">
        <f t="shared" si="0"/>
        <v>111.28429928342898</v>
      </c>
      <c r="I12" s="119"/>
      <c r="J12" s="49"/>
    </row>
    <row r="13" spans="2:9" ht="16.5">
      <c r="B13" s="106" t="s">
        <v>19</v>
      </c>
      <c r="C13" s="104"/>
      <c r="D13" s="105"/>
      <c r="E13" s="86"/>
      <c r="F13" s="486" t="s">
        <v>42</v>
      </c>
      <c r="G13" s="487">
        <f>Plan41!E13</f>
        <v>65794</v>
      </c>
      <c r="H13" s="143" t="s">
        <v>42</v>
      </c>
      <c r="I13" s="119"/>
    </row>
    <row r="14" spans="2:9" ht="16.5">
      <c r="B14" s="85" t="s">
        <v>20</v>
      </c>
      <c r="C14" s="86"/>
      <c r="D14" s="87"/>
      <c r="E14" s="86"/>
      <c r="F14" s="488">
        <f>Plan1!E13+Plan3!E13</f>
        <v>4981</v>
      </c>
      <c r="G14" s="489">
        <f>Plan41!E14</f>
        <v>343035</v>
      </c>
      <c r="H14" s="131">
        <f t="shared" si="0"/>
        <v>145.20384217353913</v>
      </c>
      <c r="I14" s="119"/>
    </row>
    <row r="15" spans="2:9" ht="16.5">
      <c r="B15" s="106" t="s">
        <v>21</v>
      </c>
      <c r="C15" s="104"/>
      <c r="D15" s="105"/>
      <c r="E15" s="86"/>
      <c r="F15" s="486">
        <f>Plan1!E14+Plan3!E14</f>
        <v>15528</v>
      </c>
      <c r="G15" s="487">
        <f>Plan41!E15</f>
        <v>1424983</v>
      </c>
      <c r="H15" s="143">
        <f t="shared" si="0"/>
        <v>108.96972104228612</v>
      </c>
      <c r="I15" s="119"/>
    </row>
    <row r="16" spans="2:9" ht="16.5">
      <c r="B16" s="85" t="s">
        <v>22</v>
      </c>
      <c r="C16" s="86"/>
      <c r="D16" s="87"/>
      <c r="E16" s="86"/>
      <c r="F16" s="488">
        <f>Plan1!E15+Plan3!E15</f>
        <v>11911</v>
      </c>
      <c r="G16" s="489">
        <f>Plan41!E16</f>
        <v>1058587</v>
      </c>
      <c r="H16" s="131">
        <f aca="true" t="shared" si="1" ref="H16:H21">(F16*10000)/G16</f>
        <v>112.5179130293495</v>
      </c>
      <c r="I16" s="119"/>
    </row>
    <row r="17" spans="2:9" ht="16.5">
      <c r="B17" s="106" t="s">
        <v>208</v>
      </c>
      <c r="C17" s="104"/>
      <c r="D17" s="105"/>
      <c r="E17" s="86"/>
      <c r="F17" s="486">
        <f>Plan1!E16+Plan3!E16</f>
        <v>12767</v>
      </c>
      <c r="G17" s="487">
        <f>Plan41!E17</f>
        <v>891013</v>
      </c>
      <c r="H17" s="143">
        <f>(F17*10000)/G17</f>
        <v>143.28634935741678</v>
      </c>
      <c r="I17" s="119"/>
    </row>
    <row r="18" spans="2:9" ht="16.5">
      <c r="B18" s="85" t="s">
        <v>23</v>
      </c>
      <c r="C18" s="86"/>
      <c r="D18" s="89"/>
      <c r="E18" s="86"/>
      <c r="F18" s="488">
        <f>Plan1!E17+Plan3!E17</f>
        <v>16664</v>
      </c>
      <c r="G18" s="489">
        <f>Plan41!E18</f>
        <v>829534</v>
      </c>
      <c r="H18" s="131">
        <f t="shared" si="1"/>
        <v>200.88386973891366</v>
      </c>
      <c r="I18" s="119"/>
    </row>
    <row r="19" spans="2:9" ht="16.5">
      <c r="B19" s="106" t="s">
        <v>24</v>
      </c>
      <c r="C19" s="104"/>
      <c r="D19" s="107"/>
      <c r="E19" s="86"/>
      <c r="F19" s="486">
        <f>Plan1!E18+Plan3!E18</f>
        <v>12959</v>
      </c>
      <c r="G19" s="487">
        <f>Plan41!E19</f>
        <v>1574386</v>
      </c>
      <c r="H19" s="143">
        <f t="shared" si="1"/>
        <v>82.31145348091256</v>
      </c>
      <c r="I19" s="119"/>
    </row>
    <row r="20" spans="2:9" ht="16.5">
      <c r="B20" s="85" t="s">
        <v>25</v>
      </c>
      <c r="C20" s="86"/>
      <c r="D20" s="87"/>
      <c r="E20" s="86"/>
      <c r="F20" s="488">
        <f>Plan1!E19+Plan3!E19</f>
        <v>7189</v>
      </c>
      <c r="G20" s="489">
        <f>Plan41!E20</f>
        <v>412519</v>
      </c>
      <c r="H20" s="131">
        <f t="shared" si="1"/>
        <v>174.27076086192395</v>
      </c>
      <c r="I20" s="119"/>
    </row>
    <row r="21" spans="2:9" ht="16.5">
      <c r="B21" s="106" t="s">
        <v>26</v>
      </c>
      <c r="C21" s="104"/>
      <c r="D21" s="105"/>
      <c r="E21" s="86"/>
      <c r="F21" s="486">
        <f>Plan1!E20+Plan3!E20</f>
        <v>1800</v>
      </c>
      <c r="G21" s="487">
        <f>Plan41!E21</f>
        <v>730609</v>
      </c>
      <c r="H21" s="143">
        <f t="shared" si="1"/>
        <v>24.63698092960804</v>
      </c>
      <c r="I21" s="119"/>
    </row>
    <row r="22" spans="2:9" ht="16.5">
      <c r="B22" s="85" t="s">
        <v>27</v>
      </c>
      <c r="C22" s="86"/>
      <c r="D22" s="87"/>
      <c r="E22" s="86"/>
      <c r="F22" s="488">
        <f>Plan1!E21+Plan3!E21</f>
        <v>12827</v>
      </c>
      <c r="G22" s="489">
        <f>Plan41!E22</f>
        <v>663972</v>
      </c>
      <c r="H22" s="131">
        <f aca="true" t="shared" si="2" ref="H22:H28">(F22*10000)/G22</f>
        <v>193.18585723494365</v>
      </c>
      <c r="I22" s="119"/>
    </row>
    <row r="23" spans="2:9" ht="16.5">
      <c r="B23" s="106" t="s">
        <v>28</v>
      </c>
      <c r="C23" s="104"/>
      <c r="D23" s="107"/>
      <c r="E23" s="86"/>
      <c r="F23" s="486">
        <f>Plan1!E22+Plan3!E22</f>
        <v>25717</v>
      </c>
      <c r="G23" s="487">
        <f>Plan41!E23</f>
        <v>4796027</v>
      </c>
      <c r="H23" s="143">
        <f t="shared" si="2"/>
        <v>53.62146626780875</v>
      </c>
      <c r="I23" s="119"/>
    </row>
    <row r="24" spans="2:9" ht="16.5">
      <c r="B24" s="85" t="s">
        <v>29</v>
      </c>
      <c r="C24" s="86"/>
      <c r="D24" s="87"/>
      <c r="E24" s="86"/>
      <c r="F24" s="488">
        <f>Plan1!E23+Plan3!E23</f>
        <v>3349</v>
      </c>
      <c r="G24" s="489">
        <f>Plan41!E24</f>
        <v>554892</v>
      </c>
      <c r="H24" s="131">
        <f t="shared" si="2"/>
        <v>60.35408692141894</v>
      </c>
      <c r="I24" s="119"/>
    </row>
    <row r="25" spans="2:9" ht="16.5">
      <c r="B25" s="106" t="s">
        <v>30</v>
      </c>
      <c r="C25" s="104"/>
      <c r="D25" s="107"/>
      <c r="E25" s="85"/>
      <c r="F25" s="486">
        <f>Plan1!E24+Plan3!E24</f>
        <v>4291</v>
      </c>
      <c r="G25" s="487">
        <f>Plan41!E25</f>
        <v>419784</v>
      </c>
      <c r="H25" s="143">
        <f t="shared" si="2"/>
        <v>102.21923655975453</v>
      </c>
      <c r="I25" s="119"/>
    </row>
    <row r="26" spans="2:9" ht="16.5">
      <c r="B26" s="85" t="s">
        <v>31</v>
      </c>
      <c r="C26" s="86"/>
      <c r="D26" s="87"/>
      <c r="E26" s="86"/>
      <c r="F26" s="488">
        <f>Plan1!E25+Plan3!E25</f>
        <v>53724</v>
      </c>
      <c r="G26" s="489">
        <f>Plan41!E26</f>
        <v>3739741</v>
      </c>
      <c r="H26" s="131">
        <f t="shared" si="2"/>
        <v>143.65700726333722</v>
      </c>
      <c r="I26" s="119"/>
    </row>
    <row r="27" spans="2:9" ht="16.5">
      <c r="B27" s="106" t="s">
        <v>32</v>
      </c>
      <c r="C27" s="104"/>
      <c r="D27" s="105"/>
      <c r="E27" s="86"/>
      <c r="F27" s="486">
        <f>Plan1!E26+Plan3!E26</f>
        <v>4899</v>
      </c>
      <c r="G27" s="487">
        <f>Plan41!E27</f>
        <v>1142940</v>
      </c>
      <c r="H27" s="143">
        <f t="shared" si="2"/>
        <v>42.86314242217439</v>
      </c>
      <c r="I27" s="119"/>
    </row>
    <row r="28" spans="2:9" ht="16.5">
      <c r="B28" s="85" t="s">
        <v>33</v>
      </c>
      <c r="C28" s="86"/>
      <c r="D28" s="87"/>
      <c r="E28" s="86"/>
      <c r="F28" s="488">
        <f>Plan1!E27+Plan3!E27</f>
        <v>4021</v>
      </c>
      <c r="G28" s="489">
        <f>Plan41!E28</f>
        <v>333317</v>
      </c>
      <c r="H28" s="131">
        <f t="shared" si="2"/>
        <v>120.63591115964682</v>
      </c>
      <c r="I28" s="119"/>
    </row>
    <row r="29" spans="2:9" ht="16.5">
      <c r="B29" s="106" t="s">
        <v>121</v>
      </c>
      <c r="C29" s="104"/>
      <c r="D29" s="105"/>
      <c r="E29" s="86"/>
      <c r="F29" s="486">
        <f>Plan1!E28+Plan3!E28</f>
        <v>5165</v>
      </c>
      <c r="G29" s="487">
        <f>Plan41!E29</f>
        <v>3360294</v>
      </c>
      <c r="H29" s="143">
        <f>(F29*10000)/G29</f>
        <v>15.370678875122236</v>
      </c>
      <c r="I29" s="119"/>
    </row>
    <row r="30" spans="2:9" ht="16.5">
      <c r="B30" s="85" t="s">
        <v>35</v>
      </c>
      <c r="C30" s="86"/>
      <c r="D30" s="87"/>
      <c r="E30" s="86"/>
      <c r="F30" s="488">
        <f>Plan1!E29+Plan3!E29</f>
        <v>17871</v>
      </c>
      <c r="G30" s="489">
        <f>Plan41!E30</f>
        <v>455822</v>
      </c>
      <c r="H30" s="131">
        <f aca="true" t="shared" si="3" ref="H30:H37">(F30*10000)/G30</f>
        <v>392.06093606714904</v>
      </c>
      <c r="I30" s="119"/>
    </row>
    <row r="31" spans="2:9" ht="16.5">
      <c r="B31" s="106" t="s">
        <v>36</v>
      </c>
      <c r="C31" s="104"/>
      <c r="D31" s="105"/>
      <c r="E31" s="86"/>
      <c r="F31" s="486">
        <f>Plan1!E30+Plan3!E30</f>
        <v>31639</v>
      </c>
      <c r="G31" s="487">
        <f>Plan41!E31</f>
        <v>3663308</v>
      </c>
      <c r="H31" s="282">
        <f t="shared" si="3"/>
        <v>86.36729425972372</v>
      </c>
      <c r="I31" s="119"/>
    </row>
    <row r="32" spans="2:9" ht="16.5">
      <c r="B32" s="85" t="s">
        <v>37</v>
      </c>
      <c r="C32" s="94"/>
      <c r="D32" s="95"/>
      <c r="E32" s="86"/>
      <c r="F32" s="488">
        <f>Plan1!E31+Plan3!E31</f>
        <v>7356</v>
      </c>
      <c r="G32" s="489">
        <f>Plan41!E32</f>
        <v>328919</v>
      </c>
      <c r="H32" s="131">
        <f t="shared" si="3"/>
        <v>223.64168685907472</v>
      </c>
      <c r="I32" s="119"/>
    </row>
    <row r="33" spans="2:9" ht="16.5">
      <c r="B33" s="106" t="s">
        <v>100</v>
      </c>
      <c r="C33" s="104"/>
      <c r="D33" s="105"/>
      <c r="E33" s="86"/>
      <c r="F33" s="486">
        <f>Plan1!E32+Plan3!E32</f>
        <v>5990</v>
      </c>
      <c r="G33" s="487">
        <f>Plan41!E33</f>
        <v>72146</v>
      </c>
      <c r="H33" s="143">
        <f t="shared" si="3"/>
        <v>830.2608599229341</v>
      </c>
      <c r="I33" s="119"/>
    </row>
    <row r="34" spans="2:9" ht="16.5">
      <c r="B34" s="85" t="s">
        <v>38</v>
      </c>
      <c r="C34" s="86"/>
      <c r="D34" s="87"/>
      <c r="E34" s="86"/>
      <c r="F34" s="488">
        <f>Plan1!E33+Plan3!E33</f>
        <v>2422</v>
      </c>
      <c r="G34" s="489">
        <f>Plan41!E34</f>
        <v>2437535</v>
      </c>
      <c r="H34" s="131">
        <f t="shared" si="3"/>
        <v>9.936267581798825</v>
      </c>
      <c r="I34" s="119"/>
    </row>
    <row r="35" spans="2:9" ht="16.5">
      <c r="B35" s="106" t="s">
        <v>39</v>
      </c>
      <c r="C35" s="104"/>
      <c r="D35" s="105"/>
      <c r="E35" s="86"/>
      <c r="F35" s="486">
        <f>Plan1!E34+Plan3!E34</f>
        <v>152532</v>
      </c>
      <c r="G35" s="487">
        <f>Plan41!E35</f>
        <v>15187281</v>
      </c>
      <c r="H35" s="143">
        <f t="shared" si="3"/>
        <v>100.43404082666278</v>
      </c>
      <c r="I35" s="119"/>
    </row>
    <row r="36" spans="2:9" ht="16.5">
      <c r="B36" s="85" t="s">
        <v>40</v>
      </c>
      <c r="C36" s="86"/>
      <c r="D36" s="87"/>
      <c r="E36" s="86"/>
      <c r="F36" s="488">
        <f>Plan1!E35+Plan3!E35</f>
        <v>1557</v>
      </c>
      <c r="G36" s="489">
        <f>Plan41!E36</f>
        <v>269323</v>
      </c>
      <c r="H36" s="131">
        <f t="shared" si="3"/>
        <v>57.81162396082028</v>
      </c>
      <c r="I36" s="119"/>
    </row>
    <row r="37" spans="2:9" ht="16.5">
      <c r="B37" s="108" t="s">
        <v>41</v>
      </c>
      <c r="C37" s="109"/>
      <c r="D37" s="110"/>
      <c r="E37" s="86"/>
      <c r="F37" s="490">
        <f>Plan1!E36+Plan3!E36</f>
        <v>4730</v>
      </c>
      <c r="G37" s="491">
        <f>Plan41!E37</f>
        <v>251758</v>
      </c>
      <c r="H37" s="178">
        <f t="shared" si="3"/>
        <v>187.8788360250717</v>
      </c>
      <c r="I37" s="119"/>
    </row>
    <row r="38" spans="2:7" ht="15">
      <c r="B38" s="348" t="s">
        <v>169</v>
      </c>
      <c r="C38" s="96"/>
      <c r="D38" s="96"/>
      <c r="E38" s="66"/>
      <c r="F38" s="49"/>
      <c r="G38" s="49"/>
    </row>
    <row r="39" ht="12.75">
      <c r="B39" s="348" t="s">
        <v>391</v>
      </c>
    </row>
    <row r="40" ht="12.75">
      <c r="A40" t="s">
        <v>164</v>
      </c>
    </row>
    <row r="49" ht="12.75">
      <c r="B49" s="141">
        <v>0</v>
      </c>
    </row>
    <row r="50" ht="12.75">
      <c r="B50" s="141" t="s">
        <v>42</v>
      </c>
    </row>
    <row r="51" ht="12.75">
      <c r="B51" s="141"/>
    </row>
  </sheetData>
  <mergeCells count="7">
    <mergeCell ref="B10:D10"/>
    <mergeCell ref="B4:H4"/>
    <mergeCell ref="B2:H2"/>
    <mergeCell ref="G6:G8"/>
    <mergeCell ref="H6:H8"/>
    <mergeCell ref="B6:D8"/>
    <mergeCell ref="F6:F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26.xml><?xml version="1.0" encoding="utf-8"?>
<worksheet xmlns="http://schemas.openxmlformats.org/spreadsheetml/2006/main" xmlns:r="http://schemas.openxmlformats.org/officeDocument/2006/relationships">
  <dimension ref="B2:K50"/>
  <sheetViews>
    <sheetView showGridLines="0" showRowColHeaders="0" defaultGridColor="0" zoomScale="65" zoomScaleNormal="65" colorId="8" workbookViewId="0" topLeftCell="A1">
      <selection activeCell="A1" sqref="A1"/>
    </sheetView>
  </sheetViews>
  <sheetFormatPr defaultColWidth="9.140625" defaultRowHeight="12.75"/>
  <cols>
    <col min="1" max="1" width="1.7109375" style="0" customWidth="1"/>
    <col min="2" max="2" width="20.28125" style="0" bestFit="1" customWidth="1"/>
    <col min="3" max="3" width="0.13671875" style="0" customWidth="1"/>
    <col min="4" max="4" width="7.57421875" style="0" customWidth="1"/>
    <col min="5" max="5" width="1.7109375" style="0" customWidth="1"/>
    <col min="6" max="6" width="22.140625" style="0" bestFit="1" customWidth="1"/>
    <col min="7" max="7" width="19.421875" style="0" bestFit="1" customWidth="1"/>
    <col min="8" max="8" width="31.57421875" style="0" customWidth="1"/>
    <col min="9" max="9" width="2.7109375" style="0" customWidth="1"/>
    <col min="10" max="10" width="13.140625" style="0" customWidth="1"/>
  </cols>
  <sheetData>
    <row r="2" spans="2:8" ht="18">
      <c r="B2" s="941" t="s">
        <v>392</v>
      </c>
      <c r="C2" s="941"/>
      <c r="D2" s="941"/>
      <c r="E2" s="941"/>
      <c r="F2" s="941"/>
      <c r="G2" s="941"/>
      <c r="H2" s="941"/>
    </row>
    <row r="3" ht="12.75">
      <c r="E3" s="66"/>
    </row>
    <row r="4" spans="2:8" ht="18">
      <c r="B4" s="942" t="s">
        <v>283</v>
      </c>
      <c r="C4" s="942"/>
      <c r="D4" s="942"/>
      <c r="E4" s="942"/>
      <c r="F4" s="942"/>
      <c r="G4" s="942"/>
      <c r="H4" s="942"/>
    </row>
    <row r="5" spans="2:8" ht="12" customHeight="1">
      <c r="B5" s="3"/>
      <c r="C5" s="3"/>
      <c r="D5" s="3"/>
      <c r="E5" s="5"/>
      <c r="F5" s="6"/>
      <c r="G5" s="6"/>
      <c r="H5" s="5"/>
    </row>
    <row r="6" spans="2:8" ht="16.5">
      <c r="B6" s="932" t="s">
        <v>44</v>
      </c>
      <c r="C6" s="933"/>
      <c r="D6" s="934"/>
      <c r="E6" s="71"/>
      <c r="F6" s="979" t="s">
        <v>214</v>
      </c>
      <c r="G6" s="952" t="s">
        <v>80</v>
      </c>
      <c r="H6" s="952" t="s">
        <v>425</v>
      </c>
    </row>
    <row r="7" spans="2:8" ht="16.5" customHeight="1">
      <c r="B7" s="935"/>
      <c r="C7" s="936"/>
      <c r="D7" s="937"/>
      <c r="E7" s="73"/>
      <c r="F7" s="980"/>
      <c r="G7" s="953"/>
      <c r="H7" s="953"/>
    </row>
    <row r="8" spans="2:8" ht="16.5">
      <c r="B8" s="943"/>
      <c r="C8" s="944"/>
      <c r="D8" s="945"/>
      <c r="E8" s="71"/>
      <c r="F8" s="981"/>
      <c r="G8" s="954"/>
      <c r="H8" s="954"/>
    </row>
    <row r="9" spans="2:8" ht="4.5" customHeight="1">
      <c r="B9" s="74"/>
      <c r="C9" s="74"/>
      <c r="D9" s="75"/>
      <c r="E9" s="76"/>
      <c r="F9" s="77"/>
      <c r="G9" s="77"/>
      <c r="H9" s="79"/>
    </row>
    <row r="10" spans="2:10" ht="16.5">
      <c r="B10" s="946" t="s">
        <v>106</v>
      </c>
      <c r="C10" s="947"/>
      <c r="D10" s="948"/>
      <c r="E10" s="80"/>
      <c r="F10" s="723">
        <f>SUM(F11:F37)</f>
        <v>132181</v>
      </c>
      <c r="G10" s="724">
        <f>Plan42!E10</f>
        <v>15575964</v>
      </c>
      <c r="H10" s="533">
        <f>(F10*10000)/G10</f>
        <v>84.86216326642769</v>
      </c>
      <c r="I10" s="186"/>
      <c r="J10" s="232"/>
    </row>
    <row r="11" spans="2:11" ht="16.5">
      <c r="B11" s="103" t="s">
        <v>394</v>
      </c>
      <c r="C11" s="104"/>
      <c r="D11" s="105"/>
      <c r="E11" s="84"/>
      <c r="F11" s="725">
        <f>Plan2!E11+Plan4!E11</f>
        <v>1241</v>
      </c>
      <c r="G11" s="726">
        <f>Plan42!E11</f>
        <v>142391</v>
      </c>
      <c r="H11" s="143">
        <f aca="true" t="shared" si="0" ref="H11:H20">(F11*10000)/G11</f>
        <v>87.1543847574636</v>
      </c>
      <c r="J11" s="232"/>
      <c r="K11" s="119"/>
    </row>
    <row r="12" spans="2:10" ht="16.5">
      <c r="B12" s="85" t="s">
        <v>395</v>
      </c>
      <c r="C12" s="86"/>
      <c r="D12" s="87"/>
      <c r="E12" s="88"/>
      <c r="F12" s="691">
        <f>Plan2!E12+Plan4!E12</f>
        <v>1235</v>
      </c>
      <c r="G12" s="692">
        <f>Plan42!E12</f>
        <v>193526</v>
      </c>
      <c r="H12" s="131">
        <f t="shared" si="0"/>
        <v>63.81571468433182</v>
      </c>
      <c r="J12" s="25"/>
    </row>
    <row r="13" spans="2:10" ht="16.5">
      <c r="B13" s="106" t="s">
        <v>396</v>
      </c>
      <c r="C13" s="104"/>
      <c r="D13" s="105"/>
      <c r="E13" s="84"/>
      <c r="F13" s="725">
        <f>Plan2!E13+Plan4!E13</f>
        <v>13489</v>
      </c>
      <c r="G13" s="726">
        <f>Plan42!E13</f>
        <v>927990</v>
      </c>
      <c r="H13" s="143">
        <f t="shared" si="0"/>
        <v>145.35716979708832</v>
      </c>
      <c r="J13" s="25"/>
    </row>
    <row r="14" spans="2:10" ht="16.5">
      <c r="B14" s="85" t="s">
        <v>397</v>
      </c>
      <c r="C14" s="86"/>
      <c r="D14" s="87"/>
      <c r="E14" s="88"/>
      <c r="F14" s="691">
        <f>Plan2!E14+Plan4!E14</f>
        <v>2677</v>
      </c>
      <c r="G14" s="692">
        <f>Plan42!E14</f>
        <v>66754</v>
      </c>
      <c r="H14" s="131">
        <f t="shared" si="0"/>
        <v>401.02465769841507</v>
      </c>
      <c r="J14" s="25"/>
    </row>
    <row r="15" spans="2:10" ht="16.5">
      <c r="B15" s="106" t="s">
        <v>398</v>
      </c>
      <c r="C15" s="104"/>
      <c r="D15" s="105"/>
      <c r="E15" s="84"/>
      <c r="F15" s="725">
        <f>Plan2!E15+Plan4!E15</f>
        <v>12767</v>
      </c>
      <c r="G15" s="726">
        <f>Plan42!E15</f>
        <v>891013</v>
      </c>
      <c r="H15" s="143">
        <f t="shared" si="0"/>
        <v>143.28634935741678</v>
      </c>
      <c r="J15" s="25"/>
    </row>
    <row r="16" spans="2:10" ht="16.5">
      <c r="B16" s="85" t="s">
        <v>399</v>
      </c>
      <c r="C16" s="86"/>
      <c r="D16" s="87"/>
      <c r="E16" s="84"/>
      <c r="F16" s="691">
        <f>Plan2!E16+Plan4!E16</f>
        <v>6103</v>
      </c>
      <c r="G16" s="692">
        <f>Plan42!E16</f>
        <v>279510</v>
      </c>
      <c r="H16" s="131">
        <f t="shared" si="0"/>
        <v>218.34639190011092</v>
      </c>
      <c r="J16" s="25"/>
    </row>
    <row r="17" spans="2:10" ht="16.5">
      <c r="B17" s="106" t="s">
        <v>400</v>
      </c>
      <c r="C17" s="104"/>
      <c r="D17" s="105"/>
      <c r="E17" s="84"/>
      <c r="F17" s="725">
        <f>Plan2!E17+Plan4!E17</f>
        <v>278</v>
      </c>
      <c r="G17" s="726">
        <f>Plan42!E17</f>
        <v>175419</v>
      </c>
      <c r="H17" s="143">
        <f t="shared" si="0"/>
        <v>15.847770195930886</v>
      </c>
      <c r="J17" s="25"/>
    </row>
    <row r="18" spans="2:10" ht="16.5">
      <c r="B18" s="85" t="s">
        <v>401</v>
      </c>
      <c r="C18" s="86"/>
      <c r="D18" s="89"/>
      <c r="E18" s="84"/>
      <c r="F18" s="691">
        <f>Plan2!E18+Plan4!E18</f>
        <v>8620</v>
      </c>
      <c r="G18" s="692">
        <f>Plan42!E18</f>
        <v>990542</v>
      </c>
      <c r="H18" s="131">
        <f t="shared" si="0"/>
        <v>87.02306414064219</v>
      </c>
      <c r="J18" s="25"/>
    </row>
    <row r="19" spans="2:10" ht="16.5">
      <c r="B19" s="106" t="s">
        <v>402</v>
      </c>
      <c r="C19" s="104"/>
      <c r="D19" s="107"/>
      <c r="E19" s="84"/>
      <c r="F19" s="725" t="s">
        <v>42</v>
      </c>
      <c r="G19" s="726">
        <f>Plan42!E19</f>
        <v>196251</v>
      </c>
      <c r="H19" s="143" t="s">
        <v>42</v>
      </c>
      <c r="J19" s="25"/>
    </row>
    <row r="20" spans="2:10" ht="16.5">
      <c r="B20" s="85" t="s">
        <v>403</v>
      </c>
      <c r="C20" s="86"/>
      <c r="D20" s="87"/>
      <c r="E20" s="84"/>
      <c r="F20" s="691">
        <f>Plan2!E19+Plan4!E19</f>
        <v>7367</v>
      </c>
      <c r="G20" s="692">
        <f>Plan42!E20</f>
        <v>503044</v>
      </c>
      <c r="H20" s="131">
        <f t="shared" si="0"/>
        <v>146.44842200682245</v>
      </c>
      <c r="J20" s="25"/>
    </row>
    <row r="21" spans="2:10" ht="16.5">
      <c r="B21" s="106" t="s">
        <v>404</v>
      </c>
      <c r="C21" s="104"/>
      <c r="D21" s="105"/>
      <c r="E21" s="84"/>
      <c r="F21" s="725" t="s">
        <v>42</v>
      </c>
      <c r="G21" s="726">
        <f>Plan42!E21</f>
        <v>625689</v>
      </c>
      <c r="H21" s="143" t="s">
        <v>42</v>
      </c>
      <c r="J21" s="25"/>
    </row>
    <row r="22" spans="2:10" ht="16.5">
      <c r="B22" s="85" t="s">
        <v>405</v>
      </c>
      <c r="C22" s="86"/>
      <c r="D22" s="87"/>
      <c r="E22" s="84"/>
      <c r="F22" s="691">
        <f>Plan2!E20+Plan4!E20</f>
        <v>1016</v>
      </c>
      <c r="G22" s="692">
        <f>Plan42!E22</f>
        <v>148377</v>
      </c>
      <c r="H22" s="131">
        <f aca="true" t="shared" si="1" ref="H22:H28">(F22*10000)/G22</f>
        <v>68.47422444179354</v>
      </c>
      <c r="J22" s="25"/>
    </row>
    <row r="23" spans="2:10" ht="16.5">
      <c r="B23" s="106" t="s">
        <v>406</v>
      </c>
      <c r="C23" s="104"/>
      <c r="D23" s="107"/>
      <c r="E23" s="84"/>
      <c r="F23" s="725" t="s">
        <v>42</v>
      </c>
      <c r="G23" s="726">
        <f>Plan42!E23</f>
        <v>55373</v>
      </c>
      <c r="H23" s="143" t="s">
        <v>42</v>
      </c>
      <c r="J23" s="25"/>
    </row>
    <row r="24" spans="2:10" ht="16.5">
      <c r="B24" s="85" t="s">
        <v>407</v>
      </c>
      <c r="C24" s="86"/>
      <c r="D24" s="87"/>
      <c r="E24" s="84"/>
      <c r="F24" s="691">
        <f>Plan2!E21+Plan4!E21</f>
        <v>1201</v>
      </c>
      <c r="G24" s="692">
        <f>Plan42!E24</f>
        <v>143571</v>
      </c>
      <c r="H24" s="131">
        <f t="shared" si="1"/>
        <v>83.65199100096817</v>
      </c>
      <c r="J24" s="25"/>
    </row>
    <row r="25" spans="2:10" ht="16.5">
      <c r="B25" s="106" t="s">
        <v>408</v>
      </c>
      <c r="C25" s="104"/>
      <c r="D25" s="107"/>
      <c r="E25" s="92"/>
      <c r="F25" s="725">
        <f>Plan2!E22+Plan4!E22</f>
        <v>4465</v>
      </c>
      <c r="G25" s="726">
        <f>Plan42!E25</f>
        <v>301375</v>
      </c>
      <c r="H25" s="143">
        <f t="shared" si="1"/>
        <v>148.15429282455412</v>
      </c>
      <c r="J25" s="25"/>
    </row>
    <row r="26" spans="2:10" ht="16.5">
      <c r="B26" s="85" t="s">
        <v>409</v>
      </c>
      <c r="C26" s="86"/>
      <c r="D26" s="87"/>
      <c r="E26" s="84"/>
      <c r="F26" s="691">
        <f>Plan2!E23+Plan4!E23</f>
        <v>1747</v>
      </c>
      <c r="G26" s="692">
        <f>Plan42!E26</f>
        <v>194495</v>
      </c>
      <c r="H26" s="131">
        <f t="shared" si="1"/>
        <v>89.82236047199157</v>
      </c>
      <c r="J26" s="25"/>
    </row>
    <row r="27" spans="2:10" ht="16.5">
      <c r="B27" s="106" t="s">
        <v>410</v>
      </c>
      <c r="C27" s="104"/>
      <c r="D27" s="105"/>
      <c r="E27" s="84"/>
      <c r="F27" s="725">
        <f>Plan2!E24+Plan4!E24</f>
        <v>1615</v>
      </c>
      <c r="G27" s="726">
        <f>Plan42!E27</f>
        <v>83229</v>
      </c>
      <c r="H27" s="143">
        <f t="shared" si="1"/>
        <v>194.04294176308738</v>
      </c>
      <c r="J27" s="25"/>
    </row>
    <row r="28" spans="2:10" ht="16.5">
      <c r="B28" s="85" t="s">
        <v>411</v>
      </c>
      <c r="C28" s="86"/>
      <c r="D28" s="87"/>
      <c r="E28" s="84"/>
      <c r="F28" s="691">
        <f>Plan2!E25+Plan4!E25</f>
        <v>3424</v>
      </c>
      <c r="G28" s="692">
        <f>Plan42!E28</f>
        <v>574206</v>
      </c>
      <c r="H28" s="131">
        <f t="shared" si="1"/>
        <v>59.63016757052347</v>
      </c>
      <c r="J28" s="25"/>
    </row>
    <row r="29" spans="2:10" ht="16.5">
      <c r="B29" s="106" t="s">
        <v>412</v>
      </c>
      <c r="C29" s="104"/>
      <c r="D29" s="105"/>
      <c r="E29" s="84"/>
      <c r="F29" s="725">
        <f>Plan2!E26+Plan4!E26</f>
        <v>2237</v>
      </c>
      <c r="G29" s="726">
        <f>Plan42!E29</f>
        <v>86006</v>
      </c>
      <c r="H29" s="143">
        <f>(F29*10000)/G29</f>
        <v>260.0981326884171</v>
      </c>
      <c r="J29" s="25"/>
    </row>
    <row r="30" spans="2:10" ht="16.5">
      <c r="B30" s="85" t="s">
        <v>413</v>
      </c>
      <c r="C30" s="86"/>
      <c r="D30" s="87"/>
      <c r="E30" s="84"/>
      <c r="F30" s="691">
        <f>Plan2!E27+Plan4!E27</f>
        <v>2637</v>
      </c>
      <c r="G30" s="692">
        <f>Plan42!E30</f>
        <v>361959</v>
      </c>
      <c r="H30" s="131">
        <f aca="true" t="shared" si="2" ref="H30:H37">(F30*10000)/G30</f>
        <v>72.85355523691909</v>
      </c>
      <c r="J30" s="25"/>
    </row>
    <row r="31" spans="2:10" ht="16.5">
      <c r="B31" s="106" t="s">
        <v>414</v>
      </c>
      <c r="C31" s="104"/>
      <c r="D31" s="105"/>
      <c r="E31" s="84"/>
      <c r="F31" s="725">
        <f>Plan2!E28+Plan4!E28</f>
        <v>1637</v>
      </c>
      <c r="G31" s="726">
        <f>Plan42!E31</f>
        <v>62292</v>
      </c>
      <c r="H31" s="282">
        <f t="shared" si="2"/>
        <v>262.79458036344954</v>
      </c>
      <c r="J31" s="25"/>
    </row>
    <row r="32" spans="2:10" ht="16.5">
      <c r="B32" s="85" t="s">
        <v>415</v>
      </c>
      <c r="C32" s="94"/>
      <c r="D32" s="95"/>
      <c r="E32" s="84"/>
      <c r="F32" s="691">
        <f>Plan2!E29+Plan4!E29</f>
        <v>13884</v>
      </c>
      <c r="G32" s="692">
        <f>Plan42!E32</f>
        <v>1665244</v>
      </c>
      <c r="H32" s="131">
        <f t="shared" si="2"/>
        <v>83.37516904429621</v>
      </c>
      <c r="J32" s="25"/>
    </row>
    <row r="33" spans="2:10" ht="16.5">
      <c r="B33" s="106" t="s">
        <v>416</v>
      </c>
      <c r="C33" s="104"/>
      <c r="D33" s="105"/>
      <c r="E33" s="84"/>
      <c r="F33" s="725">
        <f>Plan2!E30+Plan4!E30</f>
        <v>6008</v>
      </c>
      <c r="G33" s="726">
        <f>Plan42!E33</f>
        <v>1424983</v>
      </c>
      <c r="H33" s="143">
        <f t="shared" si="2"/>
        <v>42.16190649291956</v>
      </c>
      <c r="J33" s="25"/>
    </row>
    <row r="34" spans="2:10" ht="16.5">
      <c r="B34" s="85" t="s">
        <v>417</v>
      </c>
      <c r="C34" s="86"/>
      <c r="D34" s="87"/>
      <c r="E34" s="84"/>
      <c r="F34" s="691">
        <f>Plan2!E31+Plan4!E31</f>
        <v>1636</v>
      </c>
      <c r="G34" s="692">
        <f>Plan42!E34</f>
        <v>151460</v>
      </c>
      <c r="H34" s="131">
        <f t="shared" si="2"/>
        <v>108.01531757559752</v>
      </c>
      <c r="J34" s="25"/>
    </row>
    <row r="35" spans="2:10" ht="16.5">
      <c r="B35" s="106" t="s">
        <v>418</v>
      </c>
      <c r="C35" s="104"/>
      <c r="D35" s="105"/>
      <c r="E35" s="84"/>
      <c r="F35" s="725">
        <f>Plan2!E32+Plan4!E32</f>
        <v>32724</v>
      </c>
      <c r="G35" s="726">
        <f>Plan42!E35</f>
        <v>5037418</v>
      </c>
      <c r="H35" s="143">
        <f t="shared" si="2"/>
        <v>64.96185148820288</v>
      </c>
      <c r="J35" s="25"/>
    </row>
    <row r="36" spans="2:10" ht="16.5">
      <c r="B36" s="85" t="s">
        <v>419</v>
      </c>
      <c r="C36" s="86"/>
      <c r="D36" s="87"/>
      <c r="E36" s="84"/>
      <c r="F36" s="691">
        <f>Plan2!E33+Plan4!E33</f>
        <v>2065</v>
      </c>
      <c r="G36" s="692">
        <f>Plan42!E36</f>
        <v>172500</v>
      </c>
      <c r="H36" s="131">
        <f t="shared" si="2"/>
        <v>119.71014492753623</v>
      </c>
      <c r="J36" s="25"/>
    </row>
    <row r="37" spans="2:10" ht="16.5">
      <c r="B37" s="108" t="s">
        <v>420</v>
      </c>
      <c r="C37" s="109"/>
      <c r="D37" s="110"/>
      <c r="E37" s="84"/>
      <c r="F37" s="727">
        <f>Plan2!E34+Plan4!E34</f>
        <v>2108</v>
      </c>
      <c r="G37" s="728">
        <f>Plan42!E37</f>
        <v>121347</v>
      </c>
      <c r="H37" s="178">
        <f t="shared" si="2"/>
        <v>173.71669674569623</v>
      </c>
      <c r="J37" s="25"/>
    </row>
    <row r="38" spans="2:7" ht="15">
      <c r="B38" s="348" t="s">
        <v>169</v>
      </c>
      <c r="C38" s="96"/>
      <c r="D38" s="96"/>
      <c r="E38" s="66"/>
      <c r="F38" s="99"/>
      <c r="G38" s="100"/>
    </row>
    <row r="39" ht="12.75">
      <c r="B39" s="348" t="s">
        <v>391</v>
      </c>
    </row>
    <row r="41" ht="12.75">
      <c r="B41" s="50"/>
    </row>
    <row r="49" ht="12.75">
      <c r="B49" s="141"/>
    </row>
    <row r="50" ht="12.75">
      <c r="B50" s="141"/>
    </row>
  </sheetData>
  <mergeCells count="7">
    <mergeCell ref="B10:D10"/>
    <mergeCell ref="B4:H4"/>
    <mergeCell ref="B2:H2"/>
    <mergeCell ref="G6:G8"/>
    <mergeCell ref="H6:H8"/>
    <mergeCell ref="B6:D8"/>
    <mergeCell ref="F6:F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27.xml><?xml version="1.0" encoding="utf-8"?>
<worksheet xmlns="http://schemas.openxmlformats.org/spreadsheetml/2006/main" xmlns:r="http://schemas.openxmlformats.org/officeDocument/2006/relationships">
  <dimension ref="B2:K50"/>
  <sheetViews>
    <sheetView showGridLines="0" showRowColHeaders="0" defaultGridColor="0" zoomScale="70" zoomScaleNormal="70" colorId="8" workbookViewId="0" topLeftCell="A1">
      <selection activeCell="A1" sqref="A1"/>
    </sheetView>
  </sheetViews>
  <sheetFormatPr defaultColWidth="9.140625" defaultRowHeight="12.75"/>
  <cols>
    <col min="1" max="1" width="1.7109375" style="0" customWidth="1"/>
    <col min="2" max="2" width="25.28125" style="0" bestFit="1" customWidth="1"/>
    <col min="3" max="3" width="0.2890625" style="0" customWidth="1"/>
    <col min="4" max="5" width="0.71875" style="0" customWidth="1"/>
    <col min="6" max="6" width="23.8515625" style="0" bestFit="1" customWidth="1"/>
    <col min="7" max="7" width="18.8515625" style="0" bestFit="1" customWidth="1"/>
    <col min="8" max="8" width="35.140625" style="0" customWidth="1"/>
    <col min="9" max="9" width="4.140625" style="0" customWidth="1"/>
    <col min="10" max="10" width="10.140625" style="0" bestFit="1" customWidth="1"/>
  </cols>
  <sheetData>
    <row r="1" ht="3" customHeight="1"/>
    <row r="2" spans="2:8" ht="18">
      <c r="B2" s="897" t="s">
        <v>392</v>
      </c>
      <c r="C2" s="897"/>
      <c r="D2" s="897"/>
      <c r="E2" s="897"/>
      <c r="F2" s="897"/>
      <c r="G2" s="897"/>
      <c r="H2" s="897"/>
    </row>
    <row r="3" ht="7.5" customHeight="1">
      <c r="E3" s="66"/>
    </row>
    <row r="4" spans="2:8" ht="18">
      <c r="B4" s="991" t="s">
        <v>284</v>
      </c>
      <c r="C4" s="991"/>
      <c r="D4" s="991"/>
      <c r="E4" s="991"/>
      <c r="F4" s="991"/>
      <c r="G4" s="991"/>
      <c r="H4" s="991"/>
    </row>
    <row r="5" spans="2:8" ht="9" customHeight="1">
      <c r="B5" s="3"/>
      <c r="C5" s="3"/>
      <c r="D5" s="3"/>
      <c r="E5" s="5"/>
      <c r="F5" s="6"/>
      <c r="G5" s="113"/>
      <c r="H5" s="114"/>
    </row>
    <row r="6" spans="2:8" ht="16.5">
      <c r="B6" s="982" t="s">
        <v>210</v>
      </c>
      <c r="C6" s="983"/>
      <c r="D6" s="984"/>
      <c r="E6" s="71"/>
      <c r="F6" s="992" t="s">
        <v>73</v>
      </c>
      <c r="G6" s="995" t="s">
        <v>90</v>
      </c>
      <c r="H6" s="993" t="s">
        <v>426</v>
      </c>
    </row>
    <row r="7" spans="2:8" ht="16.5">
      <c r="B7" s="985"/>
      <c r="C7" s="986"/>
      <c r="D7" s="987"/>
      <c r="E7" s="73"/>
      <c r="F7" s="993"/>
      <c r="G7" s="995"/>
      <c r="H7" s="993"/>
    </row>
    <row r="8" spans="2:8" ht="16.5">
      <c r="B8" s="988"/>
      <c r="C8" s="989"/>
      <c r="D8" s="990"/>
      <c r="E8" s="71"/>
      <c r="F8" s="994"/>
      <c r="G8" s="996"/>
      <c r="H8" s="994"/>
    </row>
    <row r="9" spans="2:8" ht="4.5" customHeight="1">
      <c r="B9" s="74"/>
      <c r="C9" s="74"/>
      <c r="D9" s="75"/>
      <c r="E9" s="76"/>
      <c r="F9" s="77"/>
      <c r="G9" s="115"/>
      <c r="H9" s="116"/>
    </row>
    <row r="10" spans="2:10" ht="16.5">
      <c r="B10" s="958" t="s">
        <v>101</v>
      </c>
      <c r="C10" s="959"/>
      <c r="D10" s="960"/>
      <c r="E10" s="80"/>
      <c r="F10" s="571">
        <f>Plan5!E10</f>
        <v>322919</v>
      </c>
      <c r="G10" s="729">
        <f>Plan41!E10</f>
        <v>45370640</v>
      </c>
      <c r="H10" s="536">
        <f>(F10*10000)/G10</f>
        <v>71.1735606991658</v>
      </c>
      <c r="I10" s="232"/>
      <c r="J10" s="49"/>
    </row>
    <row r="11" spans="2:11" ht="16.5">
      <c r="B11" s="159" t="s">
        <v>17</v>
      </c>
      <c r="C11" s="160"/>
      <c r="D11" s="161"/>
      <c r="E11" s="84"/>
      <c r="F11" s="730">
        <f>Plan5!E11</f>
        <v>1912</v>
      </c>
      <c r="G11" s="731">
        <f>Plan41!E11</f>
        <v>82758</v>
      </c>
      <c r="H11" s="181">
        <f>(F11*10000)/G11</f>
        <v>231.03506609632905</v>
      </c>
      <c r="I11" s="119"/>
      <c r="J11" s="49"/>
      <c r="K11" s="119"/>
    </row>
    <row r="12" spans="2:9" ht="16.5">
      <c r="B12" s="85" t="s">
        <v>18</v>
      </c>
      <c r="C12" s="86"/>
      <c r="D12" s="87"/>
      <c r="E12" s="88"/>
      <c r="F12" s="732">
        <f>Plan5!E12</f>
        <v>1940</v>
      </c>
      <c r="G12" s="122">
        <f>Plan41!E12</f>
        <v>280363</v>
      </c>
      <c r="H12" s="179">
        <f>(F12*10000)/G12</f>
        <v>69.19600660572186</v>
      </c>
      <c r="I12" s="119"/>
    </row>
    <row r="13" spans="2:9" ht="16.5">
      <c r="B13" s="162" t="s">
        <v>19</v>
      </c>
      <c r="C13" s="160"/>
      <c r="D13" s="161"/>
      <c r="E13" s="84"/>
      <c r="F13" s="730" t="s">
        <v>42</v>
      </c>
      <c r="G13" s="731">
        <f>Plan41!E13</f>
        <v>65794</v>
      </c>
      <c r="H13" s="181" t="s">
        <v>42</v>
      </c>
      <c r="I13" s="119"/>
    </row>
    <row r="14" spans="2:9" ht="16.5">
      <c r="B14" s="85" t="s">
        <v>20</v>
      </c>
      <c r="C14" s="86"/>
      <c r="D14" s="87"/>
      <c r="E14" s="88"/>
      <c r="F14" s="193">
        <f>Plan5!E13</f>
        <v>4338</v>
      </c>
      <c r="G14" s="122">
        <f>Plan41!E14</f>
        <v>343035</v>
      </c>
      <c r="H14" s="179">
        <f aca="true" t="shared" si="0" ref="H14:H20">(F14*10000)/G14</f>
        <v>126.45939918667192</v>
      </c>
      <c r="I14" s="119"/>
    </row>
    <row r="15" spans="2:9" ht="16.5">
      <c r="B15" s="162" t="s">
        <v>21</v>
      </c>
      <c r="C15" s="160"/>
      <c r="D15" s="161"/>
      <c r="E15" s="84"/>
      <c r="F15" s="733">
        <f>Plan5!E14</f>
        <v>10668</v>
      </c>
      <c r="G15" s="731">
        <f>Plan41!E15</f>
        <v>1424983</v>
      </c>
      <c r="H15" s="181">
        <f t="shared" si="0"/>
        <v>74.86405100973134</v>
      </c>
      <c r="I15" s="119"/>
    </row>
    <row r="16" spans="2:9" ht="16.5">
      <c r="B16" s="85" t="s">
        <v>22</v>
      </c>
      <c r="C16" s="86"/>
      <c r="D16" s="87"/>
      <c r="E16" s="84"/>
      <c r="F16" s="193">
        <f>Plan5!E15</f>
        <v>8819</v>
      </c>
      <c r="G16" s="122">
        <f>Plan41!E16</f>
        <v>1058587</v>
      </c>
      <c r="H16" s="179">
        <f t="shared" si="0"/>
        <v>83.30916589755967</v>
      </c>
      <c r="I16" s="119"/>
    </row>
    <row r="17" spans="2:9" ht="16.5">
      <c r="B17" s="162" t="s">
        <v>188</v>
      </c>
      <c r="C17" s="160"/>
      <c r="D17" s="161"/>
      <c r="E17" s="84"/>
      <c r="F17" s="733">
        <f>Plan5!E16</f>
        <v>9358</v>
      </c>
      <c r="G17" s="731">
        <f>Plan41!E17</f>
        <v>891013</v>
      </c>
      <c r="H17" s="201">
        <f t="shared" si="0"/>
        <v>105.02652598783632</v>
      </c>
      <c r="I17" s="119"/>
    </row>
    <row r="18" spans="2:9" ht="16.5">
      <c r="B18" s="85" t="s">
        <v>23</v>
      </c>
      <c r="C18" s="86"/>
      <c r="D18" s="89"/>
      <c r="E18" s="84"/>
      <c r="F18" s="193">
        <f>Plan5!E17</f>
        <v>11369</v>
      </c>
      <c r="G18" s="122">
        <f>Plan41!E18</f>
        <v>829534</v>
      </c>
      <c r="H18" s="179">
        <f>(F18*10000)/G18</f>
        <v>137.05285135992014</v>
      </c>
      <c r="I18" s="119"/>
    </row>
    <row r="19" spans="2:9" ht="16.5">
      <c r="B19" s="162" t="s">
        <v>24</v>
      </c>
      <c r="C19" s="160"/>
      <c r="D19" s="163"/>
      <c r="E19" s="84"/>
      <c r="F19" s="733">
        <f>Plan5!E18</f>
        <v>7990</v>
      </c>
      <c r="G19" s="731">
        <f>Plan41!E19</f>
        <v>1574386</v>
      </c>
      <c r="H19" s="181">
        <f>(F19*10000)/G19</f>
        <v>50.74994315244165</v>
      </c>
      <c r="I19" s="119"/>
    </row>
    <row r="20" spans="2:9" ht="16.5">
      <c r="B20" s="85" t="s">
        <v>25</v>
      </c>
      <c r="C20" s="86"/>
      <c r="D20" s="87"/>
      <c r="E20" s="84"/>
      <c r="F20" s="193">
        <f>Plan5!E19</f>
        <v>5692</v>
      </c>
      <c r="G20" s="122">
        <f>Plan41!E20</f>
        <v>412519</v>
      </c>
      <c r="H20" s="179">
        <f t="shared" si="0"/>
        <v>137.98152327529155</v>
      </c>
      <c r="I20" s="119"/>
    </row>
    <row r="21" spans="2:9" ht="16.5">
      <c r="B21" s="162" t="s">
        <v>26</v>
      </c>
      <c r="C21" s="160"/>
      <c r="D21" s="161"/>
      <c r="E21" s="84"/>
      <c r="F21" s="733">
        <f>Plan5!E20</f>
        <v>1545</v>
      </c>
      <c r="G21" s="731">
        <f>Plan41!E21</f>
        <v>730609</v>
      </c>
      <c r="H21" s="181">
        <f>(F21*10000)/G21</f>
        <v>21.146741964580233</v>
      </c>
      <c r="I21" s="119"/>
    </row>
    <row r="22" spans="2:9" ht="16.5">
      <c r="B22" s="85" t="s">
        <v>27</v>
      </c>
      <c r="C22" s="86"/>
      <c r="D22" s="87"/>
      <c r="E22" s="84"/>
      <c r="F22" s="193">
        <f>Plan5!E21</f>
        <v>9236</v>
      </c>
      <c r="G22" s="122">
        <f>Plan41!E22</f>
        <v>663972</v>
      </c>
      <c r="H22" s="179">
        <f aca="true" t="shared" si="1" ref="H22:H28">(F22*10000)/G22</f>
        <v>139.10225129975362</v>
      </c>
      <c r="I22" s="119"/>
    </row>
    <row r="23" spans="2:9" ht="16.5">
      <c r="B23" s="162" t="s">
        <v>28</v>
      </c>
      <c r="C23" s="160"/>
      <c r="D23" s="163"/>
      <c r="E23" s="84"/>
      <c r="F23" s="733">
        <f>Plan5!E22</f>
        <v>19638</v>
      </c>
      <c r="G23" s="731">
        <f>Plan41!E23</f>
        <v>4796027</v>
      </c>
      <c r="H23" s="181">
        <f t="shared" si="1"/>
        <v>40.946391669604864</v>
      </c>
      <c r="I23" s="120"/>
    </row>
    <row r="24" spans="2:9" ht="16.5">
      <c r="B24" s="85" t="s">
        <v>29</v>
      </c>
      <c r="C24" s="86"/>
      <c r="D24" s="87"/>
      <c r="E24" s="84"/>
      <c r="F24" s="193">
        <f>Plan5!E23</f>
        <v>2509</v>
      </c>
      <c r="G24" s="122">
        <f>Plan41!E24</f>
        <v>554892</v>
      </c>
      <c r="H24" s="179">
        <f t="shared" si="1"/>
        <v>45.21600599756349</v>
      </c>
      <c r="I24" s="119"/>
    </row>
    <row r="25" spans="2:9" ht="16.5">
      <c r="B25" s="162" t="s">
        <v>30</v>
      </c>
      <c r="C25" s="160"/>
      <c r="D25" s="163"/>
      <c r="E25" s="92"/>
      <c r="F25" s="733">
        <f>Plan5!E24</f>
        <v>2915</v>
      </c>
      <c r="G25" s="731">
        <f>Plan41!E25</f>
        <v>419784</v>
      </c>
      <c r="H25" s="181">
        <f t="shared" si="1"/>
        <v>69.44047414860977</v>
      </c>
      <c r="I25" s="119"/>
    </row>
    <row r="26" spans="2:9" ht="16.5">
      <c r="B26" s="85" t="s">
        <v>31</v>
      </c>
      <c r="C26" s="86"/>
      <c r="D26" s="87"/>
      <c r="E26" s="84"/>
      <c r="F26" s="193">
        <f>Plan5!E25</f>
        <v>38919</v>
      </c>
      <c r="G26" s="122">
        <f>Plan41!E26</f>
        <v>3739741</v>
      </c>
      <c r="H26" s="179">
        <f t="shared" si="1"/>
        <v>104.06870422309994</v>
      </c>
      <c r="I26" s="119"/>
    </row>
    <row r="27" spans="2:9" ht="16.5">
      <c r="B27" s="162" t="s">
        <v>32</v>
      </c>
      <c r="C27" s="160"/>
      <c r="D27" s="161"/>
      <c r="E27" s="84"/>
      <c r="F27" s="733">
        <f>Plan5!E26</f>
        <v>3734</v>
      </c>
      <c r="G27" s="731">
        <f>Plan41!E27</f>
        <v>1142940</v>
      </c>
      <c r="H27" s="181">
        <f t="shared" si="1"/>
        <v>32.670131415472376</v>
      </c>
      <c r="I27" s="119"/>
    </row>
    <row r="28" spans="2:9" ht="16.5">
      <c r="B28" s="85" t="s">
        <v>33</v>
      </c>
      <c r="C28" s="86"/>
      <c r="D28" s="87"/>
      <c r="E28" s="84"/>
      <c r="F28" s="193">
        <f>Plan5!E27</f>
        <v>2861</v>
      </c>
      <c r="G28" s="122">
        <f>Plan41!E28</f>
        <v>333317</v>
      </c>
      <c r="H28" s="179">
        <f t="shared" si="1"/>
        <v>85.83420587608794</v>
      </c>
      <c r="I28" s="119"/>
    </row>
    <row r="29" spans="2:9" ht="16.5">
      <c r="B29" s="162" t="s">
        <v>121</v>
      </c>
      <c r="C29" s="160"/>
      <c r="D29" s="161"/>
      <c r="E29" s="84"/>
      <c r="F29" s="733">
        <f>Plan5!E28</f>
        <v>3886</v>
      </c>
      <c r="G29" s="731">
        <f>Plan41!E29</f>
        <v>3360294</v>
      </c>
      <c r="H29" s="181">
        <f>(F29*10000)/G29</f>
        <v>11.564464299849954</v>
      </c>
      <c r="I29" s="119"/>
    </row>
    <row r="30" spans="2:9" ht="16.5">
      <c r="B30" s="85" t="s">
        <v>35</v>
      </c>
      <c r="C30" s="86"/>
      <c r="D30" s="87"/>
      <c r="E30" s="84"/>
      <c r="F30" s="193">
        <f>Plan5!E29</f>
        <v>15877</v>
      </c>
      <c r="G30" s="122">
        <f>Plan41!E30</f>
        <v>455822</v>
      </c>
      <c r="H30" s="179">
        <f aca="true" t="shared" si="2" ref="H30:H37">(F30*10000)/G30</f>
        <v>348.315789935545</v>
      </c>
      <c r="I30" s="119"/>
    </row>
    <row r="31" spans="2:9" ht="16.5">
      <c r="B31" s="162" t="s">
        <v>36</v>
      </c>
      <c r="C31" s="160"/>
      <c r="D31" s="161"/>
      <c r="E31" s="84"/>
      <c r="F31" s="733">
        <f>Plan5!E30</f>
        <v>23265</v>
      </c>
      <c r="G31" s="731">
        <f>Plan41!E31</f>
        <v>3663308</v>
      </c>
      <c r="H31" s="201">
        <f t="shared" si="2"/>
        <v>63.50817348691401</v>
      </c>
      <c r="I31" s="119"/>
    </row>
    <row r="32" spans="2:9" ht="16.5">
      <c r="B32" s="85" t="s">
        <v>37</v>
      </c>
      <c r="C32" s="94"/>
      <c r="D32" s="95"/>
      <c r="E32" s="84"/>
      <c r="F32" s="193">
        <f>Plan5!E31</f>
        <v>4929</v>
      </c>
      <c r="G32" s="122">
        <f>Plan41!E32</f>
        <v>328919</v>
      </c>
      <c r="H32" s="179">
        <f t="shared" si="2"/>
        <v>149.8545234541027</v>
      </c>
      <c r="I32" s="119"/>
    </row>
    <row r="33" spans="2:9" ht="16.5">
      <c r="B33" s="162" t="s">
        <v>109</v>
      </c>
      <c r="C33" s="160"/>
      <c r="D33" s="161"/>
      <c r="E33" s="84"/>
      <c r="F33" s="733">
        <f>Plan5!E32</f>
        <v>4486</v>
      </c>
      <c r="G33" s="731">
        <f>Plan41!E33</f>
        <v>72146</v>
      </c>
      <c r="H33" s="181">
        <f t="shared" si="2"/>
        <v>621.7946940925345</v>
      </c>
      <c r="I33" s="119"/>
    </row>
    <row r="34" spans="2:9" ht="16.5">
      <c r="B34" s="85" t="s">
        <v>38</v>
      </c>
      <c r="C34" s="86"/>
      <c r="D34" s="87"/>
      <c r="E34" s="84"/>
      <c r="F34" s="193">
        <f>Plan5!E33</f>
        <v>1942</v>
      </c>
      <c r="G34" s="122">
        <f>Plan41!E34</f>
        <v>2437535</v>
      </c>
      <c r="H34" s="179">
        <f t="shared" si="2"/>
        <v>7.967065088296168</v>
      </c>
      <c r="I34" s="119"/>
    </row>
    <row r="35" spans="2:9" ht="16.5">
      <c r="B35" s="162" t="s">
        <v>39</v>
      </c>
      <c r="C35" s="160"/>
      <c r="D35" s="161"/>
      <c r="E35" s="84"/>
      <c r="F35" s="733">
        <f>Plan5!E34</f>
        <v>120564</v>
      </c>
      <c r="G35" s="731">
        <f>Plan41!E35</f>
        <v>15187281</v>
      </c>
      <c r="H35" s="181">
        <f t="shared" si="2"/>
        <v>79.38484841361664</v>
      </c>
      <c r="I35" s="119"/>
    </row>
    <row r="36" spans="2:9" ht="16.5">
      <c r="B36" s="85" t="s">
        <v>40</v>
      </c>
      <c r="C36" s="86"/>
      <c r="D36" s="87"/>
      <c r="E36" s="84"/>
      <c r="F36" s="193">
        <f>Plan5!E35</f>
        <v>1092</v>
      </c>
      <c r="G36" s="122">
        <f>Plan41!E36</f>
        <v>269323</v>
      </c>
      <c r="H36" s="179">
        <f t="shared" si="2"/>
        <v>40.546110061153335</v>
      </c>
      <c r="I36" s="119"/>
    </row>
    <row r="37" spans="2:9" ht="16.5">
      <c r="B37" s="164" t="s">
        <v>41</v>
      </c>
      <c r="C37" s="165"/>
      <c r="D37" s="166"/>
      <c r="E37" s="86"/>
      <c r="F37" s="734">
        <f>Plan5!E36</f>
        <v>3435</v>
      </c>
      <c r="G37" s="735">
        <f>Plan41!E37</f>
        <v>251758</v>
      </c>
      <c r="H37" s="182">
        <f t="shared" si="2"/>
        <v>136.4405500520341</v>
      </c>
      <c r="I37" s="119"/>
    </row>
    <row r="38" spans="2:9" ht="15">
      <c r="B38" s="348" t="s">
        <v>169</v>
      </c>
      <c r="C38" s="96"/>
      <c r="D38" s="96"/>
      <c r="E38" s="66"/>
      <c r="F38" s="49"/>
      <c r="I38" s="25"/>
    </row>
    <row r="39" spans="2:9" ht="12.75">
      <c r="B39" s="348" t="s">
        <v>391</v>
      </c>
      <c r="I39" s="25"/>
    </row>
    <row r="49" ht="12.75">
      <c r="B49" s="141">
        <v>0</v>
      </c>
    </row>
    <row r="50" ht="12.75">
      <c r="B50" s="141" t="s">
        <v>42</v>
      </c>
    </row>
  </sheetData>
  <mergeCells count="7">
    <mergeCell ref="B2:H2"/>
    <mergeCell ref="B6:D8"/>
    <mergeCell ref="B10:D10"/>
    <mergeCell ref="B4:H4"/>
    <mergeCell ref="F6:F8"/>
    <mergeCell ref="G6:G8"/>
    <mergeCell ref="H6:H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28.xml><?xml version="1.0" encoding="utf-8"?>
<worksheet xmlns="http://schemas.openxmlformats.org/spreadsheetml/2006/main" xmlns:r="http://schemas.openxmlformats.org/officeDocument/2006/relationships">
  <dimension ref="B2:U61"/>
  <sheetViews>
    <sheetView showGridLines="0" showRowColHeaders="0" defaultGridColor="0" zoomScale="70" zoomScaleNormal="70" colorId="8" workbookViewId="0" topLeftCell="A1">
      <selection activeCell="A1" sqref="A1"/>
    </sheetView>
  </sheetViews>
  <sheetFormatPr defaultColWidth="9.140625" defaultRowHeight="12.75"/>
  <cols>
    <col min="1" max="1" width="2.7109375" style="0" customWidth="1"/>
    <col min="2" max="2" width="26.8515625" style="0" bestFit="1" customWidth="1"/>
    <col min="3" max="4" width="0.42578125" style="0" customWidth="1"/>
    <col min="5" max="5" width="1.7109375" style="0" customWidth="1"/>
    <col min="6" max="6" width="10.8515625" style="0" customWidth="1"/>
    <col min="7" max="7" width="11.00390625" style="0" customWidth="1"/>
    <col min="8" max="8" width="10.8515625" style="0" customWidth="1"/>
    <col min="9" max="9" width="11.140625" style="0" customWidth="1"/>
    <col min="10" max="10" width="10.57421875" style="0" customWidth="1"/>
    <col min="11" max="11" width="10.8515625" style="0" customWidth="1"/>
    <col min="12" max="12" width="11.8515625" style="0" customWidth="1"/>
    <col min="13" max="13" width="11.57421875" style="0" customWidth="1"/>
    <col min="14" max="14" width="13.421875" style="0" customWidth="1"/>
    <col min="15" max="15" width="14.57421875" style="0" customWidth="1"/>
  </cols>
  <sheetData>
    <row r="2" spans="2:15" ht="18">
      <c r="B2" s="1001" t="s">
        <v>392</v>
      </c>
      <c r="C2" s="1001"/>
      <c r="D2" s="1001"/>
      <c r="E2" s="1001"/>
      <c r="F2" s="1001"/>
      <c r="G2" s="1001"/>
      <c r="H2" s="1001"/>
      <c r="I2" s="1001"/>
      <c r="J2" s="1001"/>
      <c r="K2" s="1001"/>
      <c r="L2" s="1001"/>
      <c r="M2" s="1001"/>
      <c r="N2" s="1001"/>
      <c r="O2" s="1001"/>
    </row>
    <row r="3" ht="12.75" customHeight="1">
      <c r="E3" s="66"/>
    </row>
    <row r="4" spans="2:15" ht="18">
      <c r="B4" s="1002" t="s">
        <v>285</v>
      </c>
      <c r="C4" s="1003"/>
      <c r="D4" s="1003"/>
      <c r="E4" s="1003"/>
      <c r="F4" s="1003"/>
      <c r="G4" s="1003"/>
      <c r="H4" s="1003"/>
      <c r="I4" s="1003"/>
      <c r="J4" s="1003"/>
      <c r="K4" s="1003"/>
      <c r="L4" s="1003"/>
      <c r="M4" s="1003"/>
      <c r="N4" s="1003"/>
      <c r="O4" s="1004"/>
    </row>
    <row r="5" spans="2:14" ht="12" customHeight="1">
      <c r="B5" s="3"/>
      <c r="C5" s="3"/>
      <c r="D5" s="3"/>
      <c r="E5" s="5"/>
      <c r="F5" s="6"/>
      <c r="G5" s="5"/>
      <c r="H5" s="5"/>
      <c r="I5" s="3"/>
      <c r="J5" s="3"/>
      <c r="K5" s="3"/>
      <c r="L5" s="3"/>
      <c r="M5" s="3"/>
      <c r="N5" s="3"/>
    </row>
    <row r="6" spans="2:15" ht="16.5">
      <c r="B6" s="982" t="s">
        <v>210</v>
      </c>
      <c r="C6" s="983"/>
      <c r="D6" s="984"/>
      <c r="E6" s="71"/>
      <c r="F6" s="998">
        <v>1997</v>
      </c>
      <c r="G6" s="998">
        <v>1998</v>
      </c>
      <c r="H6" s="998">
        <v>1999</v>
      </c>
      <c r="I6" s="998">
        <v>2000</v>
      </c>
      <c r="J6" s="998">
        <v>2001</v>
      </c>
      <c r="K6" s="998">
        <v>2002</v>
      </c>
      <c r="L6" s="998">
        <v>2003</v>
      </c>
      <c r="M6" s="541"/>
      <c r="N6" s="541"/>
      <c r="O6" s="998">
        <v>2006</v>
      </c>
    </row>
    <row r="7" spans="2:15" ht="16.5">
      <c r="B7" s="985"/>
      <c r="C7" s="986"/>
      <c r="D7" s="987"/>
      <c r="E7" s="73"/>
      <c r="F7" s="999"/>
      <c r="G7" s="999"/>
      <c r="H7" s="999"/>
      <c r="I7" s="999"/>
      <c r="J7" s="999"/>
      <c r="K7" s="999"/>
      <c r="L7" s="999"/>
      <c r="M7" s="542">
        <v>2004</v>
      </c>
      <c r="N7" s="542">
        <v>2005</v>
      </c>
      <c r="O7" s="999"/>
    </row>
    <row r="8" spans="2:15" ht="16.5">
      <c r="B8" s="988"/>
      <c r="C8" s="989"/>
      <c r="D8" s="990"/>
      <c r="E8" s="71"/>
      <c r="F8" s="1000"/>
      <c r="G8" s="1000"/>
      <c r="H8" s="1000"/>
      <c r="I8" s="1000"/>
      <c r="J8" s="1000"/>
      <c r="K8" s="1000"/>
      <c r="L8" s="1000"/>
      <c r="M8" s="543"/>
      <c r="N8" s="543"/>
      <c r="O8" s="1000"/>
    </row>
    <row r="9" spans="2:15" ht="4.5" customHeight="1">
      <c r="B9" s="74"/>
      <c r="C9" s="74"/>
      <c r="D9" s="75"/>
      <c r="E9" s="76"/>
      <c r="F9" s="77"/>
      <c r="G9" s="77"/>
      <c r="H9" s="79"/>
      <c r="I9" s="101"/>
      <c r="J9" s="101"/>
      <c r="K9" s="357"/>
      <c r="L9" s="357"/>
      <c r="M9" s="357"/>
      <c r="N9" s="357"/>
      <c r="O9" s="357"/>
    </row>
    <row r="10" spans="2:21" s="154" customFormat="1" ht="16.5">
      <c r="B10" s="958" t="s">
        <v>101</v>
      </c>
      <c r="C10" s="959"/>
      <c r="D10" s="960"/>
      <c r="E10" s="102"/>
      <c r="F10" s="623">
        <v>113.2</v>
      </c>
      <c r="G10" s="327">
        <v>84.8</v>
      </c>
      <c r="H10" s="327">
        <v>116.52375535782038</v>
      </c>
      <c r="I10" s="327">
        <v>99.3</v>
      </c>
      <c r="J10" s="327">
        <v>96.2</v>
      </c>
      <c r="K10" s="327">
        <v>75.8</v>
      </c>
      <c r="L10" s="327">
        <v>91</v>
      </c>
      <c r="M10" s="327">
        <v>88.83160734820515</v>
      </c>
      <c r="N10" s="327">
        <v>91.12268382260575</v>
      </c>
      <c r="O10" s="258">
        <f>Plan22!H10</f>
        <v>71.1735606991658</v>
      </c>
      <c r="P10" s="306"/>
      <c r="Q10" s="306"/>
      <c r="R10" s="306"/>
      <c r="S10" s="306"/>
      <c r="T10" s="306"/>
      <c r="U10" s="306"/>
    </row>
    <row r="11" spans="2:15" ht="16.5">
      <c r="B11" s="159" t="s">
        <v>17</v>
      </c>
      <c r="C11" s="160"/>
      <c r="D11" s="161"/>
      <c r="E11" s="84"/>
      <c r="F11" s="624">
        <v>44.7</v>
      </c>
      <c r="G11" s="167">
        <v>31.7</v>
      </c>
      <c r="H11" s="328" t="s">
        <v>189</v>
      </c>
      <c r="I11" s="328" t="s">
        <v>190</v>
      </c>
      <c r="J11" s="328">
        <v>366.78509882347936</v>
      </c>
      <c r="K11" s="328">
        <v>317.8</v>
      </c>
      <c r="L11" s="328">
        <v>246.6</v>
      </c>
      <c r="M11" s="328">
        <v>219.96590147963224</v>
      </c>
      <c r="N11" s="328">
        <v>254.4803846574145</v>
      </c>
      <c r="O11" s="169">
        <f>Plan22!H11</f>
        <v>231.03506609632905</v>
      </c>
    </row>
    <row r="12" spans="2:15" ht="16.5">
      <c r="B12" s="85" t="s">
        <v>18</v>
      </c>
      <c r="C12" s="86"/>
      <c r="D12" s="87"/>
      <c r="E12" s="88"/>
      <c r="F12" s="130">
        <v>74</v>
      </c>
      <c r="G12" s="126">
        <v>71.9</v>
      </c>
      <c r="H12" s="262">
        <v>68.87813428854508</v>
      </c>
      <c r="I12" s="262">
        <v>91.42329041956447</v>
      </c>
      <c r="J12" s="262">
        <v>76.2817389421255</v>
      </c>
      <c r="K12" s="262">
        <v>76.3</v>
      </c>
      <c r="L12" s="262">
        <v>80.9</v>
      </c>
      <c r="M12" s="262">
        <v>73.41989003894629</v>
      </c>
      <c r="N12" s="262">
        <v>79.90472150110341</v>
      </c>
      <c r="O12" s="128">
        <f>Plan22!H12</f>
        <v>69.19600660572186</v>
      </c>
    </row>
    <row r="13" spans="2:15" ht="16.5">
      <c r="B13" s="162" t="s">
        <v>19</v>
      </c>
      <c r="C13" s="160"/>
      <c r="D13" s="161"/>
      <c r="E13" s="84"/>
      <c r="F13" s="624">
        <v>193</v>
      </c>
      <c r="G13" s="167">
        <v>145.6</v>
      </c>
      <c r="H13" s="328" t="s">
        <v>191</v>
      </c>
      <c r="I13" s="328">
        <v>182.71358218542574</v>
      </c>
      <c r="J13" s="328">
        <v>243.07757345170154</v>
      </c>
      <c r="K13" s="328">
        <v>215.1</v>
      </c>
      <c r="L13" s="328">
        <v>242.6</v>
      </c>
      <c r="M13" s="328">
        <v>304.5726617533287</v>
      </c>
      <c r="N13" s="328">
        <v>281.68765964943185</v>
      </c>
      <c r="O13" s="169" t="str">
        <f>Plan22!H13</f>
        <v>-</v>
      </c>
    </row>
    <row r="14" spans="2:15" ht="16.5">
      <c r="B14" s="85" t="s">
        <v>20</v>
      </c>
      <c r="C14" s="86"/>
      <c r="D14" s="87"/>
      <c r="E14" s="88"/>
      <c r="F14" s="130">
        <v>74.2</v>
      </c>
      <c r="G14" s="127">
        <v>60.6</v>
      </c>
      <c r="H14" s="262">
        <v>55.45149385211698</v>
      </c>
      <c r="I14" s="262">
        <v>80.86916582826647</v>
      </c>
      <c r="J14" s="262">
        <v>159.5192785243975</v>
      </c>
      <c r="K14" s="262">
        <v>144.1</v>
      </c>
      <c r="L14" s="262">
        <v>65.4</v>
      </c>
      <c r="M14" s="262">
        <v>139.36912122366454</v>
      </c>
      <c r="N14" s="262">
        <v>171.08490015181596</v>
      </c>
      <c r="O14" s="128">
        <f>Plan22!H14</f>
        <v>126.45939918667192</v>
      </c>
    </row>
    <row r="15" spans="2:15" ht="16.5">
      <c r="B15" s="162" t="s">
        <v>21</v>
      </c>
      <c r="C15" s="160"/>
      <c r="D15" s="161"/>
      <c r="E15" s="84"/>
      <c r="F15" s="624">
        <v>138.6</v>
      </c>
      <c r="G15" s="167">
        <v>129</v>
      </c>
      <c r="H15" s="328">
        <v>121.20238260146834</v>
      </c>
      <c r="I15" s="328">
        <v>148.43625369381414</v>
      </c>
      <c r="J15" s="328">
        <v>132.48486786091243</v>
      </c>
      <c r="K15" s="328">
        <v>129.1</v>
      </c>
      <c r="L15" s="328">
        <v>116.1</v>
      </c>
      <c r="M15" s="328">
        <v>100.13607668010393</v>
      </c>
      <c r="N15" s="328">
        <v>88.13296956328244</v>
      </c>
      <c r="O15" s="169">
        <f>Plan22!H15</f>
        <v>74.86405100973134</v>
      </c>
    </row>
    <row r="16" spans="2:15" ht="16.5">
      <c r="B16" s="85" t="s">
        <v>22</v>
      </c>
      <c r="C16" s="86"/>
      <c r="D16" s="87"/>
      <c r="E16" s="84"/>
      <c r="F16" s="130">
        <v>83.7</v>
      </c>
      <c r="G16" s="126">
        <v>79.3</v>
      </c>
      <c r="H16" s="262">
        <v>103.40071924862958</v>
      </c>
      <c r="I16" s="262">
        <v>104.8613527886128</v>
      </c>
      <c r="J16" s="262">
        <v>101.47497345962219</v>
      </c>
      <c r="K16" s="262">
        <v>141.6</v>
      </c>
      <c r="L16" s="262">
        <v>148.8</v>
      </c>
      <c r="M16" s="262">
        <v>124.57136973668896</v>
      </c>
      <c r="N16" s="262">
        <v>100.06540425739219</v>
      </c>
      <c r="O16" s="128">
        <f>Plan22!H16</f>
        <v>83.30916589755967</v>
      </c>
    </row>
    <row r="17" spans="2:15" ht="16.5">
      <c r="B17" s="162" t="s">
        <v>75</v>
      </c>
      <c r="C17" s="160"/>
      <c r="D17" s="161"/>
      <c r="E17" s="84"/>
      <c r="F17" s="624">
        <v>100.3</v>
      </c>
      <c r="G17" s="167">
        <v>72</v>
      </c>
      <c r="H17" s="328">
        <v>76.90881896371963</v>
      </c>
      <c r="I17" s="328">
        <v>0</v>
      </c>
      <c r="J17" s="328" t="s">
        <v>203</v>
      </c>
      <c r="K17" s="328">
        <v>117.1</v>
      </c>
      <c r="L17" s="328">
        <v>114</v>
      </c>
      <c r="M17" s="328">
        <v>113.27135055191378</v>
      </c>
      <c r="N17" s="328">
        <v>113.26367357213222</v>
      </c>
      <c r="O17" s="169">
        <f>Plan22!H17</f>
        <v>105.02652598783632</v>
      </c>
    </row>
    <row r="18" spans="2:15" ht="16.5">
      <c r="B18" s="85" t="s">
        <v>23</v>
      </c>
      <c r="C18" s="86"/>
      <c r="D18" s="89"/>
      <c r="E18" s="84"/>
      <c r="F18" s="130">
        <v>121.7</v>
      </c>
      <c r="G18" s="126">
        <v>112.9</v>
      </c>
      <c r="H18" s="262">
        <v>109.02952652406121</v>
      </c>
      <c r="I18" s="262">
        <v>147.9144127899988</v>
      </c>
      <c r="J18" s="262">
        <v>138.23692814922083</v>
      </c>
      <c r="K18" s="262" t="s">
        <v>42</v>
      </c>
      <c r="L18" s="262">
        <v>133.7</v>
      </c>
      <c r="M18" s="262">
        <v>144.06833499858502</v>
      </c>
      <c r="N18" s="262">
        <v>133.99250141013306</v>
      </c>
      <c r="O18" s="128">
        <f>Plan22!H18</f>
        <v>137.05285135992014</v>
      </c>
    </row>
    <row r="19" spans="2:15" ht="16.5">
      <c r="B19" s="162" t="s">
        <v>24</v>
      </c>
      <c r="C19" s="160"/>
      <c r="D19" s="163"/>
      <c r="E19" s="84"/>
      <c r="F19" s="624">
        <v>81.8</v>
      </c>
      <c r="G19" s="167">
        <v>60.7</v>
      </c>
      <c r="H19" s="328" t="s">
        <v>192</v>
      </c>
      <c r="I19" s="328" t="s">
        <v>200</v>
      </c>
      <c r="J19" s="328">
        <v>78.01125979617755</v>
      </c>
      <c r="K19" s="328">
        <v>149</v>
      </c>
      <c r="L19" s="328">
        <v>208.5</v>
      </c>
      <c r="M19" s="328">
        <v>211.58244644880514</v>
      </c>
      <c r="N19" s="328">
        <v>209.84444298262318</v>
      </c>
      <c r="O19" s="169">
        <f>Plan22!H19</f>
        <v>50.74994315244165</v>
      </c>
    </row>
    <row r="20" spans="2:15" ht="16.5">
      <c r="B20" s="85" t="s">
        <v>25</v>
      </c>
      <c r="C20" s="86"/>
      <c r="D20" s="87"/>
      <c r="E20" s="84"/>
      <c r="F20" s="130">
        <v>108.7</v>
      </c>
      <c r="G20" s="126">
        <v>77.4</v>
      </c>
      <c r="H20" s="262" t="s">
        <v>193</v>
      </c>
      <c r="I20" s="262">
        <v>88.08745543782032</v>
      </c>
      <c r="J20" s="262">
        <v>124.52938197670578</v>
      </c>
      <c r="K20" s="262">
        <v>142.6</v>
      </c>
      <c r="L20" s="262">
        <v>127.9</v>
      </c>
      <c r="M20" s="262">
        <v>128.56743188912395</v>
      </c>
      <c r="N20" s="262">
        <v>119.96016958269087</v>
      </c>
      <c r="O20" s="128">
        <f>Plan22!H20</f>
        <v>137.98152327529155</v>
      </c>
    </row>
    <row r="21" spans="2:15" ht="16.5">
      <c r="B21" s="162" t="s">
        <v>26</v>
      </c>
      <c r="C21" s="160"/>
      <c r="D21" s="161"/>
      <c r="E21" s="84"/>
      <c r="F21" s="624">
        <v>83.5</v>
      </c>
      <c r="G21" s="167">
        <v>70.6</v>
      </c>
      <c r="H21" s="328">
        <v>76.3897137427248</v>
      </c>
      <c r="I21" s="328">
        <v>83.27626720375964</v>
      </c>
      <c r="J21" s="328">
        <v>76.85586616584912</v>
      </c>
      <c r="K21" s="328" t="s">
        <v>42</v>
      </c>
      <c r="L21" s="328">
        <v>110.4</v>
      </c>
      <c r="M21" s="328">
        <v>124.9803753468492</v>
      </c>
      <c r="N21" s="328">
        <v>97.65972329251088</v>
      </c>
      <c r="O21" s="169">
        <f>Plan22!H21</f>
        <v>21.146741964580233</v>
      </c>
    </row>
    <row r="22" spans="2:15" ht="16.5">
      <c r="B22" s="85" t="s">
        <v>27</v>
      </c>
      <c r="C22" s="86"/>
      <c r="D22" s="87"/>
      <c r="E22" s="84"/>
      <c r="F22" s="130">
        <v>118.9</v>
      </c>
      <c r="G22" s="127">
        <v>100</v>
      </c>
      <c r="H22" s="262">
        <v>95.17208876814105</v>
      </c>
      <c r="I22" s="262">
        <v>94.52012273622398</v>
      </c>
      <c r="J22" s="262">
        <v>104.97830018915424</v>
      </c>
      <c r="K22" s="262">
        <v>109.4</v>
      </c>
      <c r="L22" s="262">
        <v>116.9</v>
      </c>
      <c r="M22" s="262">
        <v>113.9370145941794</v>
      </c>
      <c r="N22" s="262">
        <v>135.909952745355</v>
      </c>
      <c r="O22" s="128">
        <f>Plan22!H22</f>
        <v>139.10225129975362</v>
      </c>
    </row>
    <row r="23" spans="2:15" ht="16.5">
      <c r="B23" s="162" t="s">
        <v>28</v>
      </c>
      <c r="C23" s="160"/>
      <c r="D23" s="163"/>
      <c r="E23" s="84"/>
      <c r="F23" s="624">
        <v>162</v>
      </c>
      <c r="G23" s="168">
        <v>126.6</v>
      </c>
      <c r="H23" s="328">
        <v>324.4</v>
      </c>
      <c r="I23" s="328" t="s">
        <v>174</v>
      </c>
      <c r="J23" s="328" t="s">
        <v>175</v>
      </c>
      <c r="K23" s="328">
        <v>26.7</v>
      </c>
      <c r="L23" s="328">
        <v>74.5</v>
      </c>
      <c r="M23" s="328">
        <v>71.39427234714748</v>
      </c>
      <c r="N23" s="328">
        <v>61.754383430248765</v>
      </c>
      <c r="O23" s="169">
        <f>Plan22!H23</f>
        <v>40.946391669604864</v>
      </c>
    </row>
    <row r="24" spans="2:15" ht="16.5">
      <c r="B24" s="85" t="s">
        <v>29</v>
      </c>
      <c r="C24" s="86"/>
      <c r="D24" s="87"/>
      <c r="E24" s="84"/>
      <c r="F24" s="130">
        <v>100.1</v>
      </c>
      <c r="G24" s="127">
        <v>156.6</v>
      </c>
      <c r="H24" s="262">
        <v>86.34315972496641</v>
      </c>
      <c r="I24" s="262">
        <v>95.78755295347919</v>
      </c>
      <c r="J24" s="262">
        <v>86.11022618668366</v>
      </c>
      <c r="K24" s="262">
        <v>80.8</v>
      </c>
      <c r="L24" s="262">
        <v>65.8</v>
      </c>
      <c r="M24" s="262">
        <v>76.89874132827153</v>
      </c>
      <c r="N24" s="262">
        <v>77.54086966303872</v>
      </c>
      <c r="O24" s="128">
        <f>Plan22!H24</f>
        <v>45.21600599756349</v>
      </c>
    </row>
    <row r="25" spans="2:15" ht="16.5">
      <c r="B25" s="162" t="s">
        <v>30</v>
      </c>
      <c r="C25" s="160"/>
      <c r="D25" s="163"/>
      <c r="E25" s="92"/>
      <c r="F25" s="624">
        <v>151.1</v>
      </c>
      <c r="G25" s="168">
        <v>176.5</v>
      </c>
      <c r="H25" s="328">
        <v>75.8553134556575</v>
      </c>
      <c r="I25" s="328">
        <v>73.72621734924218</v>
      </c>
      <c r="J25" s="328">
        <v>68.44694720016425</v>
      </c>
      <c r="K25" s="328">
        <v>73.8</v>
      </c>
      <c r="L25" s="328">
        <v>74.5</v>
      </c>
      <c r="M25" s="328">
        <v>73.39884997984177</v>
      </c>
      <c r="N25" s="328">
        <v>70.65564006472594</v>
      </c>
      <c r="O25" s="169">
        <f>Plan22!H25</f>
        <v>69.44047414860977</v>
      </c>
    </row>
    <row r="26" spans="2:15" ht="16.5">
      <c r="B26" s="85" t="s">
        <v>31</v>
      </c>
      <c r="C26" s="86"/>
      <c r="D26" s="87"/>
      <c r="E26" s="84"/>
      <c r="F26" s="130">
        <v>123</v>
      </c>
      <c r="G26" s="127">
        <v>113.9</v>
      </c>
      <c r="H26" s="262">
        <v>117.23347228233223</v>
      </c>
      <c r="I26" s="262">
        <v>113.3309665619047</v>
      </c>
      <c r="J26" s="262">
        <v>107.26730728326014</v>
      </c>
      <c r="K26" s="262">
        <v>103.7</v>
      </c>
      <c r="L26" s="262">
        <v>111.3</v>
      </c>
      <c r="M26" s="262">
        <v>113.1930293554699</v>
      </c>
      <c r="N26" s="262">
        <v>109.87738304404125</v>
      </c>
      <c r="O26" s="128">
        <f>Plan22!H26</f>
        <v>104.06870422309994</v>
      </c>
    </row>
    <row r="27" spans="2:15" ht="16.5">
      <c r="B27" s="162" t="s">
        <v>76</v>
      </c>
      <c r="C27" s="160"/>
      <c r="D27" s="161"/>
      <c r="E27" s="84"/>
      <c r="F27" s="624">
        <v>90.5</v>
      </c>
      <c r="G27" s="168">
        <v>45.4</v>
      </c>
      <c r="H27" s="328" t="s">
        <v>194</v>
      </c>
      <c r="I27" s="328">
        <v>54.85298461521474</v>
      </c>
      <c r="J27" s="328">
        <v>61.498942278634026</v>
      </c>
      <c r="K27" s="328">
        <v>70</v>
      </c>
      <c r="L27" s="328">
        <v>42.1</v>
      </c>
      <c r="M27" s="328">
        <v>51.61929221481027</v>
      </c>
      <c r="N27" s="328">
        <v>38.53570032301286</v>
      </c>
      <c r="O27" s="169">
        <f>Plan22!H27</f>
        <v>32.670131415472376</v>
      </c>
    </row>
    <row r="28" spans="2:15" ht="16.5">
      <c r="B28" s="85" t="s">
        <v>33</v>
      </c>
      <c r="C28" s="86"/>
      <c r="D28" s="87"/>
      <c r="E28" s="84"/>
      <c r="F28" s="130">
        <v>119.1</v>
      </c>
      <c r="G28" s="127">
        <v>73</v>
      </c>
      <c r="H28" s="262">
        <v>75.71961472078392</v>
      </c>
      <c r="I28" s="262">
        <v>93.52780197310304</v>
      </c>
      <c r="J28" s="262">
        <v>85.41609299663627</v>
      </c>
      <c r="K28" s="262">
        <v>95</v>
      </c>
      <c r="L28" s="262">
        <v>79.5</v>
      </c>
      <c r="M28" s="262">
        <v>79.03390407075632</v>
      </c>
      <c r="N28" s="262">
        <v>81.33583423499205</v>
      </c>
      <c r="O28" s="128">
        <f>Plan22!H28</f>
        <v>85.83420587608794</v>
      </c>
    </row>
    <row r="29" spans="2:15" ht="16.5">
      <c r="B29" s="162" t="s">
        <v>34</v>
      </c>
      <c r="C29" s="160"/>
      <c r="D29" s="161"/>
      <c r="E29" s="84"/>
      <c r="F29" s="624">
        <v>82.5</v>
      </c>
      <c r="G29" s="168" t="s">
        <v>195</v>
      </c>
      <c r="H29" s="328">
        <v>72.13834193502855</v>
      </c>
      <c r="I29" s="328" t="s">
        <v>196</v>
      </c>
      <c r="J29" s="328">
        <v>196.18046056892257</v>
      </c>
      <c r="K29" s="328">
        <v>104.2</v>
      </c>
      <c r="L29" s="328">
        <v>94.2</v>
      </c>
      <c r="M29" s="328">
        <v>92.40917567825818</v>
      </c>
      <c r="N29" s="328">
        <v>83.19575656759046</v>
      </c>
      <c r="O29" s="169">
        <f>Plan22!H29</f>
        <v>11.564464299849954</v>
      </c>
    </row>
    <row r="30" spans="2:15" ht="16.5">
      <c r="B30" s="85" t="s">
        <v>35</v>
      </c>
      <c r="C30" s="86"/>
      <c r="D30" s="87"/>
      <c r="E30" s="84"/>
      <c r="F30" s="130">
        <v>145.3</v>
      </c>
      <c r="G30" s="127">
        <v>126.6</v>
      </c>
      <c r="H30" s="263">
        <v>123.94303833628521</v>
      </c>
      <c r="I30" s="263">
        <v>124.73371340461361</v>
      </c>
      <c r="J30" s="263">
        <v>99.59511242860242</v>
      </c>
      <c r="K30" s="263">
        <v>91.9</v>
      </c>
      <c r="L30" s="263">
        <v>81.9</v>
      </c>
      <c r="M30" s="263">
        <v>72.47506653404662</v>
      </c>
      <c r="N30" s="263">
        <v>75.2322882502134</v>
      </c>
      <c r="O30" s="128">
        <f>Plan22!H30</f>
        <v>348.315789935545</v>
      </c>
    </row>
    <row r="31" spans="2:15" ht="16.5">
      <c r="B31" s="162" t="s">
        <v>77</v>
      </c>
      <c r="C31" s="160"/>
      <c r="D31" s="161"/>
      <c r="E31" s="84"/>
      <c r="F31" s="624">
        <v>83.9</v>
      </c>
      <c r="G31" s="168">
        <v>67.9</v>
      </c>
      <c r="H31" s="328" t="s">
        <v>197</v>
      </c>
      <c r="I31" s="328">
        <v>57.75373033264723</v>
      </c>
      <c r="J31" s="328">
        <v>62.309348065073394</v>
      </c>
      <c r="K31" s="328">
        <v>41.7</v>
      </c>
      <c r="L31" s="328">
        <v>42.5</v>
      </c>
      <c r="M31" s="328">
        <v>221.52231143440497</v>
      </c>
      <c r="N31" s="328">
        <v>59.7883109845384</v>
      </c>
      <c r="O31" s="169">
        <f>Plan22!H31</f>
        <v>63.50817348691401</v>
      </c>
    </row>
    <row r="32" spans="2:15" ht="16.5">
      <c r="B32" s="85" t="s">
        <v>37</v>
      </c>
      <c r="C32" s="94"/>
      <c r="D32" s="95"/>
      <c r="E32" s="84"/>
      <c r="F32" s="130" t="s">
        <v>42</v>
      </c>
      <c r="G32" s="127">
        <v>174.2</v>
      </c>
      <c r="H32" s="262">
        <v>153.32983642227146</v>
      </c>
      <c r="I32" s="262" t="s">
        <v>198</v>
      </c>
      <c r="J32" s="262" t="s">
        <v>184</v>
      </c>
      <c r="K32" s="262">
        <v>95.3</v>
      </c>
      <c r="L32" s="262">
        <v>147.1</v>
      </c>
      <c r="M32" s="262">
        <v>48.31117350730862</v>
      </c>
      <c r="N32" s="262">
        <v>158.5103264220944</v>
      </c>
      <c r="O32" s="128">
        <f>Plan22!H32</f>
        <v>149.8545234541027</v>
      </c>
    </row>
    <row r="33" spans="2:15" ht="16.5">
      <c r="B33" s="159" t="s">
        <v>78</v>
      </c>
      <c r="C33" s="160"/>
      <c r="D33" s="161"/>
      <c r="E33" s="84"/>
      <c r="F33" s="624">
        <v>188.2</v>
      </c>
      <c r="G33" s="168">
        <v>88.6</v>
      </c>
      <c r="H33" s="328" t="s">
        <v>199</v>
      </c>
      <c r="I33" s="328">
        <v>262.37047708760457</v>
      </c>
      <c r="J33" s="328">
        <v>218.27155761075304</v>
      </c>
      <c r="K33" s="328">
        <v>294.1</v>
      </c>
      <c r="L33" s="328">
        <v>254.1</v>
      </c>
      <c r="M33" s="328">
        <v>175.03035208417646</v>
      </c>
      <c r="N33" s="328">
        <v>191.14890716730952</v>
      </c>
      <c r="O33" s="169">
        <f>Plan22!H33</f>
        <v>621.7946940925345</v>
      </c>
    </row>
    <row r="34" spans="2:15" ht="16.5">
      <c r="B34" s="85" t="s">
        <v>38</v>
      </c>
      <c r="C34" s="86"/>
      <c r="D34" s="87"/>
      <c r="E34" s="84"/>
      <c r="F34" s="130">
        <v>209</v>
      </c>
      <c r="G34" s="127">
        <v>176.4</v>
      </c>
      <c r="H34" s="262">
        <v>144</v>
      </c>
      <c r="I34" s="262">
        <v>142.69817507743286</v>
      </c>
      <c r="J34" s="262">
        <v>59.2553330114463</v>
      </c>
      <c r="K34" s="262">
        <v>80.3</v>
      </c>
      <c r="L34" s="262">
        <v>89.5</v>
      </c>
      <c r="M34" s="262">
        <v>19.076094150257333</v>
      </c>
      <c r="N34" s="262">
        <v>21.398279662177504</v>
      </c>
      <c r="O34" s="128">
        <f>Plan22!H34</f>
        <v>7.967065088296168</v>
      </c>
    </row>
    <row r="35" spans="2:15" ht="16.5">
      <c r="B35" s="162" t="s">
        <v>39</v>
      </c>
      <c r="C35" s="160"/>
      <c r="D35" s="161"/>
      <c r="E35" s="84"/>
      <c r="F35" s="624">
        <v>74.2</v>
      </c>
      <c r="G35" s="168">
        <v>73.3</v>
      </c>
      <c r="H35" s="328">
        <v>107.34077565857095</v>
      </c>
      <c r="I35" s="328">
        <v>116.58244863693538</v>
      </c>
      <c r="J35" s="328">
        <v>106.91599280212479</v>
      </c>
      <c r="K35" s="328">
        <v>60</v>
      </c>
      <c r="L35" s="328">
        <v>82</v>
      </c>
      <c r="M35" s="328">
        <v>88.37569331413302</v>
      </c>
      <c r="N35" s="328">
        <v>97.91855873903773</v>
      </c>
      <c r="O35" s="169">
        <f>Plan22!H35</f>
        <v>79.38484841361664</v>
      </c>
    </row>
    <row r="36" spans="2:15" ht="16.5">
      <c r="B36" s="85" t="s">
        <v>40</v>
      </c>
      <c r="C36" s="86"/>
      <c r="D36" s="87"/>
      <c r="E36" s="84"/>
      <c r="F36" s="130">
        <v>53.9</v>
      </c>
      <c r="G36" s="127">
        <v>44</v>
      </c>
      <c r="H36" s="262">
        <v>41.7593083755629</v>
      </c>
      <c r="I36" s="262">
        <v>46.820657322909724</v>
      </c>
      <c r="J36" s="262">
        <v>49.51933825173262</v>
      </c>
      <c r="K36" s="262">
        <v>53.4</v>
      </c>
      <c r="L36" s="262">
        <v>54.1</v>
      </c>
      <c r="M36" s="262">
        <v>56.31142818776829</v>
      </c>
      <c r="N36" s="262">
        <v>38.7298852194358</v>
      </c>
      <c r="O36" s="128">
        <f>Plan22!H36</f>
        <v>40.546110061153335</v>
      </c>
    </row>
    <row r="37" spans="2:15" ht="16.5">
      <c r="B37" s="164" t="s">
        <v>41</v>
      </c>
      <c r="C37" s="165"/>
      <c r="D37" s="166"/>
      <c r="E37" s="84"/>
      <c r="F37" s="625">
        <v>137.3</v>
      </c>
      <c r="G37" s="170">
        <v>156.6</v>
      </c>
      <c r="H37" s="329">
        <v>135.61093689827803</v>
      </c>
      <c r="I37" s="329">
        <v>149.13114388632712</v>
      </c>
      <c r="J37" s="329">
        <v>130.65835754702553</v>
      </c>
      <c r="K37" s="329">
        <v>157.3</v>
      </c>
      <c r="L37" s="329">
        <v>148.3</v>
      </c>
      <c r="M37" s="329">
        <v>167.5359570096412</v>
      </c>
      <c r="N37" s="329">
        <v>142.76284407869062</v>
      </c>
      <c r="O37" s="171">
        <f>Plan22!H37</f>
        <v>136.4405500520341</v>
      </c>
    </row>
    <row r="38" spans="2:15" ht="15" customHeight="1">
      <c r="B38" s="997" t="s">
        <v>172</v>
      </c>
      <c r="C38" s="997"/>
      <c r="D38" s="997"/>
      <c r="E38" s="66"/>
      <c r="K38" s="307"/>
      <c r="L38" s="307"/>
      <c r="M38" s="307"/>
      <c r="N38" s="307"/>
      <c r="O38" s="307"/>
    </row>
    <row r="39" spans="2:6" ht="15">
      <c r="B39" s="594" t="s">
        <v>391</v>
      </c>
      <c r="C39" s="594"/>
      <c r="D39" s="594"/>
      <c r="E39" s="142"/>
      <c r="F39" s="142"/>
    </row>
    <row r="40" spans="2:5" ht="15">
      <c r="B40" s="96"/>
      <c r="C40" s="96"/>
      <c r="D40" s="96"/>
      <c r="E40" s="66"/>
    </row>
    <row r="41" spans="2:5" ht="15">
      <c r="B41" s="96"/>
      <c r="C41" s="96"/>
      <c r="D41" s="96"/>
      <c r="E41" s="66"/>
    </row>
    <row r="42" spans="2:5" ht="15">
      <c r="B42" s="96"/>
      <c r="C42" s="96"/>
      <c r="D42" s="96"/>
      <c r="E42" s="66"/>
    </row>
    <row r="43" spans="2:5" ht="15">
      <c r="B43" s="96"/>
      <c r="C43" s="96"/>
      <c r="D43" s="96"/>
      <c r="E43" s="66"/>
    </row>
    <row r="44" spans="2:5" ht="15">
      <c r="B44" s="96"/>
      <c r="C44" s="96"/>
      <c r="D44" s="96"/>
      <c r="E44" s="66"/>
    </row>
    <row r="45" spans="2:5" ht="15">
      <c r="B45" s="97"/>
      <c r="C45" s="96"/>
      <c r="D45" s="96"/>
      <c r="E45" s="66"/>
    </row>
    <row r="46" spans="2:8" ht="15">
      <c r="B46" s="98"/>
      <c r="C46" s="98"/>
      <c r="D46" s="98"/>
      <c r="E46" s="51"/>
      <c r="F46" s="51"/>
      <c r="G46" s="51"/>
      <c r="H46" s="51"/>
    </row>
    <row r="47" spans="2:5" ht="12.75">
      <c r="B47" s="112"/>
      <c r="E47" s="66"/>
    </row>
    <row r="48" ht="12.75">
      <c r="E48" s="66"/>
    </row>
    <row r="49" ht="12.75">
      <c r="E49" s="66"/>
    </row>
    <row r="50" ht="12.75">
      <c r="E50" s="66"/>
    </row>
    <row r="51" ht="12.75">
      <c r="E51" s="66"/>
    </row>
    <row r="52" ht="12.75">
      <c r="E52" s="66"/>
    </row>
    <row r="53" ht="12.75">
      <c r="E53" s="66"/>
    </row>
    <row r="54" ht="12.75">
      <c r="E54" s="66"/>
    </row>
    <row r="55" ht="12.75">
      <c r="E55" s="66"/>
    </row>
    <row r="56" ht="12.75">
      <c r="E56" s="66"/>
    </row>
    <row r="57" ht="12.75">
      <c r="E57" s="66"/>
    </row>
    <row r="58" ht="12.75">
      <c r="E58" s="66"/>
    </row>
    <row r="59" ht="12.75">
      <c r="E59" s="66"/>
    </row>
    <row r="60" ht="12.75">
      <c r="E60" s="66"/>
    </row>
    <row r="61" ht="12.75">
      <c r="E61" s="66"/>
    </row>
  </sheetData>
  <mergeCells count="13">
    <mergeCell ref="B2:O2"/>
    <mergeCell ref="L6:L8"/>
    <mergeCell ref="J6:J8"/>
    <mergeCell ref="B6:D8"/>
    <mergeCell ref="B4:O4"/>
    <mergeCell ref="O6:O8"/>
    <mergeCell ref="H6:H8"/>
    <mergeCell ref="I6:I8"/>
    <mergeCell ref="B38:D38"/>
    <mergeCell ref="K6:K8"/>
    <mergeCell ref="B10:D10"/>
    <mergeCell ref="F6:F8"/>
    <mergeCell ref="G6:G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29.xml><?xml version="1.0" encoding="utf-8"?>
<worksheet xmlns="http://schemas.openxmlformats.org/spreadsheetml/2006/main" xmlns:r="http://schemas.openxmlformats.org/officeDocument/2006/relationships">
  <dimension ref="B2:K50"/>
  <sheetViews>
    <sheetView showGridLines="0" showRowColHeaders="0" defaultGridColor="0" zoomScale="70" zoomScaleNormal="70" colorId="8" workbookViewId="0" topLeftCell="A1">
      <selection activeCell="B4" sqref="B4:H4"/>
    </sheetView>
  </sheetViews>
  <sheetFormatPr defaultColWidth="9.140625" defaultRowHeight="12.75"/>
  <cols>
    <col min="1" max="1" width="1.7109375" style="0" customWidth="1"/>
    <col min="2" max="2" width="20.28125" style="0" bestFit="1" customWidth="1"/>
    <col min="3" max="3" width="1.7109375" style="0" customWidth="1"/>
    <col min="4" max="4" width="0.85546875" style="0" customWidth="1"/>
    <col min="5" max="5" width="1.7109375" style="0" customWidth="1"/>
    <col min="6" max="6" width="26.7109375" style="0" bestFit="1" customWidth="1"/>
    <col min="7" max="7" width="21.8515625" style="0" customWidth="1"/>
    <col min="8" max="8" width="33.140625" style="0" customWidth="1"/>
    <col min="9" max="9" width="2.7109375" style="0" customWidth="1"/>
    <col min="10" max="10" width="10.140625" style="0" bestFit="1" customWidth="1"/>
  </cols>
  <sheetData>
    <row r="2" spans="2:8" ht="18">
      <c r="B2" s="897" t="s">
        <v>392</v>
      </c>
      <c r="C2" s="897"/>
      <c r="D2" s="897"/>
      <c r="E2" s="897"/>
      <c r="F2" s="897"/>
      <c r="G2" s="897"/>
      <c r="H2" s="897"/>
    </row>
    <row r="3" ht="12.75">
      <c r="E3" s="66"/>
    </row>
    <row r="4" spans="2:8" ht="18">
      <c r="B4" s="991" t="s">
        <v>286</v>
      </c>
      <c r="C4" s="991"/>
      <c r="D4" s="991"/>
      <c r="E4" s="991"/>
      <c r="F4" s="991"/>
      <c r="G4" s="991"/>
      <c r="H4" s="991"/>
    </row>
    <row r="5" spans="2:8" ht="12" customHeight="1">
      <c r="B5" s="3"/>
      <c r="C5" s="3"/>
      <c r="D5" s="3"/>
      <c r="E5" s="5"/>
      <c r="F5" s="6"/>
      <c r="G5" s="113"/>
      <c r="H5" s="114"/>
    </row>
    <row r="6" spans="2:8" ht="16.5" customHeight="1">
      <c r="B6" s="1005" t="s">
        <v>44</v>
      </c>
      <c r="C6" s="1006"/>
      <c r="D6" s="1007"/>
      <c r="E6" s="71"/>
      <c r="F6" s="1017" t="s">
        <v>73</v>
      </c>
      <c r="G6" s="1014" t="s">
        <v>86</v>
      </c>
      <c r="H6" s="992" t="s">
        <v>426</v>
      </c>
    </row>
    <row r="7" spans="2:8" ht="16.5">
      <c r="B7" s="1008"/>
      <c r="C7" s="1009"/>
      <c r="D7" s="1010"/>
      <c r="E7" s="73"/>
      <c r="F7" s="1018"/>
      <c r="G7" s="1015"/>
      <c r="H7" s="993"/>
    </row>
    <row r="8" spans="2:8" ht="21" customHeight="1">
      <c r="B8" s="1011"/>
      <c r="C8" s="1012"/>
      <c r="D8" s="1013"/>
      <c r="E8" s="71"/>
      <c r="F8" s="1019"/>
      <c r="G8" s="1016"/>
      <c r="H8" s="994"/>
    </row>
    <row r="9" spans="2:8" ht="4.5" customHeight="1">
      <c r="B9" s="74"/>
      <c r="C9" s="74"/>
      <c r="D9" s="75"/>
      <c r="E9" s="76"/>
      <c r="F9" s="77"/>
      <c r="G9" s="115"/>
      <c r="H9" s="116"/>
    </row>
    <row r="10" spans="2:10" ht="16.5">
      <c r="B10" s="946" t="s">
        <v>106</v>
      </c>
      <c r="C10" s="947"/>
      <c r="D10" s="948"/>
      <c r="E10" s="80"/>
      <c r="F10" s="736">
        <f>Plan6!E10</f>
        <v>101871</v>
      </c>
      <c r="G10" s="737">
        <f>Plan42!E10</f>
        <v>15575964</v>
      </c>
      <c r="H10" s="259">
        <f>(F10*10000)/G10</f>
        <v>65.40269353473082</v>
      </c>
      <c r="J10" s="49"/>
    </row>
    <row r="11" spans="2:11" ht="16.5">
      <c r="B11" s="159" t="s">
        <v>394</v>
      </c>
      <c r="C11" s="160"/>
      <c r="D11" s="161"/>
      <c r="E11" s="84"/>
      <c r="F11" s="730">
        <f>Plan6!E11</f>
        <v>900</v>
      </c>
      <c r="G11" s="731">
        <f>Plan42!E11</f>
        <v>142391</v>
      </c>
      <c r="H11" s="181">
        <f>(F11*10000)/G11</f>
        <v>63.20624196754008</v>
      </c>
      <c r="J11" s="49"/>
      <c r="K11" s="119"/>
    </row>
    <row r="12" spans="2:8" ht="16.5">
      <c r="B12" s="85" t="s">
        <v>395</v>
      </c>
      <c r="C12" s="86"/>
      <c r="D12" s="87"/>
      <c r="E12" s="88"/>
      <c r="F12" s="732">
        <f>Plan6!E12</f>
        <v>1025</v>
      </c>
      <c r="G12" s="122">
        <f>Plan42!E12</f>
        <v>193526</v>
      </c>
      <c r="H12" s="179">
        <f aca="true" t="shared" si="0" ref="H12:H37">(F12*10000)/G12</f>
        <v>52.96445955582195</v>
      </c>
    </row>
    <row r="13" spans="2:8" ht="16.5">
      <c r="B13" s="162" t="s">
        <v>396</v>
      </c>
      <c r="C13" s="160"/>
      <c r="D13" s="161"/>
      <c r="E13" s="84"/>
      <c r="F13" s="730">
        <f>Plan6!E13</f>
        <v>10478</v>
      </c>
      <c r="G13" s="731">
        <f>Plan42!E13</f>
        <v>927990</v>
      </c>
      <c r="H13" s="181">
        <f t="shared" si="0"/>
        <v>112.91069946874427</v>
      </c>
    </row>
    <row r="14" spans="2:8" ht="16.5">
      <c r="B14" s="85" t="s">
        <v>397</v>
      </c>
      <c r="C14" s="86"/>
      <c r="D14" s="87"/>
      <c r="E14" s="88"/>
      <c r="F14" s="732">
        <f>Plan6!E14</f>
        <v>2140</v>
      </c>
      <c r="G14" s="122">
        <f>Plan42!E14</f>
        <v>66754</v>
      </c>
      <c r="H14" s="179">
        <f t="shared" si="0"/>
        <v>320.5800401474069</v>
      </c>
    </row>
    <row r="15" spans="2:8" ht="16.5">
      <c r="B15" s="162" t="s">
        <v>398</v>
      </c>
      <c r="C15" s="160"/>
      <c r="D15" s="161"/>
      <c r="E15" s="84"/>
      <c r="F15" s="730">
        <f>Plan6!E15</f>
        <v>9358</v>
      </c>
      <c r="G15" s="731">
        <f>Plan42!E15</f>
        <v>891013</v>
      </c>
      <c r="H15" s="181">
        <f t="shared" si="0"/>
        <v>105.02652598783632</v>
      </c>
    </row>
    <row r="16" spans="2:8" ht="16.5">
      <c r="B16" s="85" t="s">
        <v>399</v>
      </c>
      <c r="C16" s="86"/>
      <c r="D16" s="87"/>
      <c r="E16" s="84"/>
      <c r="F16" s="732">
        <f>Plan6!E16</f>
        <v>4540</v>
      </c>
      <c r="G16" s="122">
        <f>Plan42!E16</f>
        <v>279510</v>
      </c>
      <c r="H16" s="179">
        <f t="shared" si="0"/>
        <v>162.42710457586492</v>
      </c>
    </row>
    <row r="17" spans="2:8" ht="16.5">
      <c r="B17" s="162" t="s">
        <v>400</v>
      </c>
      <c r="C17" s="160"/>
      <c r="D17" s="161"/>
      <c r="E17" s="84"/>
      <c r="F17" s="730">
        <f>Plan6!E17</f>
        <v>270</v>
      </c>
      <c r="G17" s="731">
        <f>Plan42!E17</f>
        <v>175419</v>
      </c>
      <c r="H17" s="181">
        <f t="shared" si="0"/>
        <v>15.391719255040789</v>
      </c>
    </row>
    <row r="18" spans="2:8" ht="16.5">
      <c r="B18" s="85" t="s">
        <v>401</v>
      </c>
      <c r="C18" s="86"/>
      <c r="D18" s="89"/>
      <c r="E18" s="84"/>
      <c r="F18" s="732">
        <f>Plan6!E18</f>
        <v>6973</v>
      </c>
      <c r="G18" s="122">
        <f>Plan42!E18</f>
        <v>990542</v>
      </c>
      <c r="H18" s="179">
        <f t="shared" si="0"/>
        <v>70.39580350959373</v>
      </c>
    </row>
    <row r="19" spans="2:8" ht="16.5">
      <c r="B19" s="162" t="s">
        <v>402</v>
      </c>
      <c r="C19" s="160"/>
      <c r="D19" s="163"/>
      <c r="E19" s="84"/>
      <c r="F19" s="730" t="s">
        <v>42</v>
      </c>
      <c r="G19" s="731">
        <f>Plan42!E19</f>
        <v>196251</v>
      </c>
      <c r="H19" s="201" t="s">
        <v>42</v>
      </c>
    </row>
    <row r="20" spans="2:8" ht="16.5">
      <c r="B20" s="85" t="s">
        <v>403</v>
      </c>
      <c r="C20" s="86"/>
      <c r="D20" s="87"/>
      <c r="E20" s="84"/>
      <c r="F20" s="732">
        <f>Plan6!E19</f>
        <v>5941</v>
      </c>
      <c r="G20" s="122">
        <f>Plan42!E20</f>
        <v>503044</v>
      </c>
      <c r="H20" s="179">
        <f t="shared" si="0"/>
        <v>118.10100110527111</v>
      </c>
    </row>
    <row r="21" spans="2:8" ht="16.5">
      <c r="B21" s="162" t="s">
        <v>404</v>
      </c>
      <c r="C21" s="160"/>
      <c r="D21" s="161"/>
      <c r="E21" s="84"/>
      <c r="F21" s="730" t="s">
        <v>42</v>
      </c>
      <c r="G21" s="731">
        <f>Plan42!E21</f>
        <v>625689</v>
      </c>
      <c r="H21" s="181" t="s">
        <v>42</v>
      </c>
    </row>
    <row r="22" spans="2:8" ht="16.5">
      <c r="B22" s="85" t="s">
        <v>405</v>
      </c>
      <c r="C22" s="86"/>
      <c r="D22" s="87"/>
      <c r="E22" s="84"/>
      <c r="F22" s="732">
        <f>Plan6!E20</f>
        <v>804</v>
      </c>
      <c r="G22" s="122">
        <f>Plan42!E22</f>
        <v>148377</v>
      </c>
      <c r="H22" s="179">
        <f t="shared" si="0"/>
        <v>54.18629571968702</v>
      </c>
    </row>
    <row r="23" spans="2:8" ht="16.5">
      <c r="B23" s="162" t="s">
        <v>406</v>
      </c>
      <c r="C23" s="160"/>
      <c r="D23" s="163"/>
      <c r="E23" s="84"/>
      <c r="F23" s="730" t="s">
        <v>42</v>
      </c>
      <c r="G23" s="731">
        <f>Plan42!E23</f>
        <v>55373</v>
      </c>
      <c r="H23" s="181" t="s">
        <v>42</v>
      </c>
    </row>
    <row r="24" spans="2:8" ht="16.5">
      <c r="B24" s="85" t="s">
        <v>407</v>
      </c>
      <c r="C24" s="86"/>
      <c r="D24" s="87"/>
      <c r="E24" s="84"/>
      <c r="F24" s="732">
        <f>Plan6!E21</f>
        <v>844</v>
      </c>
      <c r="G24" s="122">
        <f>Plan42!E24</f>
        <v>143571</v>
      </c>
      <c r="H24" s="179">
        <f t="shared" si="0"/>
        <v>58.78624513307005</v>
      </c>
    </row>
    <row r="25" spans="2:8" ht="16.5">
      <c r="B25" s="162" t="s">
        <v>408</v>
      </c>
      <c r="C25" s="160"/>
      <c r="D25" s="163"/>
      <c r="E25" s="92"/>
      <c r="F25" s="730">
        <f>Plan6!E22</f>
        <v>3934</v>
      </c>
      <c r="G25" s="731">
        <f>Plan42!E25</f>
        <v>301375</v>
      </c>
      <c r="H25" s="181">
        <f t="shared" si="0"/>
        <v>130.5350476980506</v>
      </c>
    </row>
    <row r="26" spans="2:8" ht="16.5">
      <c r="B26" s="85" t="s">
        <v>409</v>
      </c>
      <c r="C26" s="86"/>
      <c r="D26" s="87"/>
      <c r="E26" s="84"/>
      <c r="F26" s="732">
        <f>Plan6!E23</f>
        <v>1400</v>
      </c>
      <c r="G26" s="122">
        <f>Plan42!E26</f>
        <v>194495</v>
      </c>
      <c r="H26" s="179">
        <f t="shared" si="0"/>
        <v>71.98128486593485</v>
      </c>
    </row>
    <row r="27" spans="2:8" ht="16.5">
      <c r="B27" s="162" t="s">
        <v>410</v>
      </c>
      <c r="C27" s="160"/>
      <c r="D27" s="161"/>
      <c r="E27" s="84"/>
      <c r="F27" s="730">
        <f>Plan6!E24</f>
        <v>1239</v>
      </c>
      <c r="G27" s="731">
        <f>Plan42!E27</f>
        <v>83229</v>
      </c>
      <c r="H27" s="181">
        <f t="shared" si="0"/>
        <v>148.86638070864723</v>
      </c>
    </row>
    <row r="28" spans="2:8" ht="16.5">
      <c r="B28" s="85" t="s">
        <v>411</v>
      </c>
      <c r="C28" s="86"/>
      <c r="D28" s="87"/>
      <c r="E28" s="84"/>
      <c r="F28" s="732">
        <f>Plan6!E25</f>
        <v>2618</v>
      </c>
      <c r="G28" s="122">
        <f>Plan42!E28</f>
        <v>574206</v>
      </c>
      <c r="H28" s="179">
        <f t="shared" si="0"/>
        <v>45.59339331180796</v>
      </c>
    </row>
    <row r="29" spans="2:8" ht="16.5">
      <c r="B29" s="162" t="s">
        <v>412</v>
      </c>
      <c r="C29" s="160"/>
      <c r="D29" s="161"/>
      <c r="E29" s="84"/>
      <c r="F29" s="730">
        <f>Plan6!E26</f>
        <v>1578</v>
      </c>
      <c r="G29" s="731">
        <f>Plan42!E29</f>
        <v>86006</v>
      </c>
      <c r="H29" s="181">
        <f t="shared" si="0"/>
        <v>183.47557147175777</v>
      </c>
    </row>
    <row r="30" spans="2:8" ht="16.5">
      <c r="B30" s="85" t="s">
        <v>413</v>
      </c>
      <c r="C30" s="86"/>
      <c r="D30" s="87"/>
      <c r="E30" s="84"/>
      <c r="F30" s="732">
        <f>Plan6!E27</f>
        <v>2014</v>
      </c>
      <c r="G30" s="122">
        <f>Plan42!E30</f>
        <v>361959</v>
      </c>
      <c r="H30" s="179">
        <f t="shared" si="0"/>
        <v>55.641661072110374</v>
      </c>
    </row>
    <row r="31" spans="2:8" ht="16.5">
      <c r="B31" s="162" t="s">
        <v>414</v>
      </c>
      <c r="C31" s="160"/>
      <c r="D31" s="161"/>
      <c r="E31" s="84"/>
      <c r="F31" s="730">
        <f>Plan6!E28</f>
        <v>1260</v>
      </c>
      <c r="G31" s="731">
        <f>Plan42!E31</f>
        <v>62292</v>
      </c>
      <c r="H31" s="181">
        <f t="shared" si="0"/>
        <v>202.27316509343095</v>
      </c>
    </row>
    <row r="32" spans="2:8" ht="16.5">
      <c r="B32" s="85" t="s">
        <v>415</v>
      </c>
      <c r="C32" s="94"/>
      <c r="D32" s="95"/>
      <c r="E32" s="84"/>
      <c r="F32" s="732">
        <f>Plan6!E29</f>
        <v>10514</v>
      </c>
      <c r="G32" s="122">
        <f>Plan42!E32</f>
        <v>1665244</v>
      </c>
      <c r="H32" s="179">
        <f t="shared" si="0"/>
        <v>63.13789450675096</v>
      </c>
    </row>
    <row r="33" spans="2:8" ht="16.5">
      <c r="B33" s="162" t="s">
        <v>416</v>
      </c>
      <c r="C33" s="160"/>
      <c r="D33" s="161"/>
      <c r="E33" s="84"/>
      <c r="F33" s="730">
        <f>Plan6!E30</f>
        <v>4634</v>
      </c>
      <c r="G33" s="731">
        <f>Plan42!E33</f>
        <v>1424983</v>
      </c>
      <c r="H33" s="181">
        <f t="shared" si="0"/>
        <v>32.51968619976519</v>
      </c>
    </row>
    <row r="34" spans="2:8" ht="16.5">
      <c r="B34" s="85" t="s">
        <v>417</v>
      </c>
      <c r="C34" s="86"/>
      <c r="D34" s="87"/>
      <c r="E34" s="84"/>
      <c r="F34" s="732">
        <f>Plan6!E31</f>
        <v>1239</v>
      </c>
      <c r="G34" s="122">
        <f>Plan42!E34</f>
        <v>151460</v>
      </c>
      <c r="H34" s="179">
        <f t="shared" si="0"/>
        <v>81.80377657467318</v>
      </c>
    </row>
    <row r="35" spans="2:8" ht="16.5">
      <c r="B35" s="162" t="s">
        <v>418</v>
      </c>
      <c r="C35" s="160"/>
      <c r="D35" s="161"/>
      <c r="E35" s="84"/>
      <c r="F35" s="730">
        <f>Plan6!E32</f>
        <v>24924</v>
      </c>
      <c r="G35" s="731">
        <f>Plan42!E35</f>
        <v>5037418</v>
      </c>
      <c r="H35" s="181">
        <f t="shared" si="0"/>
        <v>49.477728471212835</v>
      </c>
    </row>
    <row r="36" spans="2:8" ht="16.5">
      <c r="B36" s="85" t="s">
        <v>419</v>
      </c>
      <c r="C36" s="86"/>
      <c r="D36" s="87"/>
      <c r="E36" s="84"/>
      <c r="F36" s="732">
        <f>Plan6!E33</f>
        <v>1575</v>
      </c>
      <c r="G36" s="122">
        <f>Plan42!E36</f>
        <v>172500</v>
      </c>
      <c r="H36" s="179">
        <f t="shared" si="0"/>
        <v>91.30434782608695</v>
      </c>
    </row>
    <row r="37" spans="2:8" ht="16.5">
      <c r="B37" s="164" t="s">
        <v>420</v>
      </c>
      <c r="C37" s="165"/>
      <c r="D37" s="166"/>
      <c r="E37" s="84"/>
      <c r="F37" s="738">
        <f>Plan6!E34</f>
        <v>1669</v>
      </c>
      <c r="G37" s="735">
        <f>Plan42!E37</f>
        <v>121347</v>
      </c>
      <c r="H37" s="182">
        <f t="shared" si="0"/>
        <v>137.5394529737035</v>
      </c>
    </row>
    <row r="38" spans="2:6" ht="15">
      <c r="B38" s="348" t="s">
        <v>169</v>
      </c>
      <c r="C38" s="96"/>
      <c r="D38" s="96"/>
      <c r="E38" s="66"/>
      <c r="F38" s="49"/>
    </row>
    <row r="39" ht="15">
      <c r="B39" s="594" t="s">
        <v>391</v>
      </c>
    </row>
    <row r="40" ht="12.75" hidden="1"/>
    <row r="49" ht="12.75">
      <c r="B49" s="141"/>
    </row>
    <row r="50" ht="12.75">
      <c r="B50" s="141"/>
    </row>
  </sheetData>
  <mergeCells count="7">
    <mergeCell ref="B2:H2"/>
    <mergeCell ref="B4:H4"/>
    <mergeCell ref="B6:D8"/>
    <mergeCell ref="B10:D10"/>
    <mergeCell ref="H6:H8"/>
    <mergeCell ref="G6:G8"/>
    <mergeCell ref="F6:F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3.xml><?xml version="1.0" encoding="utf-8"?>
<worksheet xmlns="http://schemas.openxmlformats.org/spreadsheetml/2006/main" xmlns:r="http://schemas.openxmlformats.org/officeDocument/2006/relationships">
  <dimension ref="A1:X56"/>
  <sheetViews>
    <sheetView zoomScale="75" zoomScaleNormal="75" workbookViewId="0" topLeftCell="A1">
      <selection activeCell="A1" sqref="A1:X1"/>
    </sheetView>
  </sheetViews>
  <sheetFormatPr defaultColWidth="9.140625" defaultRowHeight="12.75"/>
  <cols>
    <col min="1" max="1" width="12.28125" style="454" customWidth="1"/>
    <col min="2" max="2" width="0.13671875" style="454" hidden="1" customWidth="1"/>
    <col min="3" max="3" width="126.00390625" style="454" customWidth="1"/>
    <col min="4" max="4" width="0.13671875" style="454" hidden="1" customWidth="1"/>
    <col min="5" max="5" width="2.57421875" style="454" hidden="1" customWidth="1"/>
    <col min="6" max="6" width="8.8515625" style="454" hidden="1" customWidth="1"/>
    <col min="7" max="7" width="2.57421875" style="454" hidden="1" customWidth="1"/>
    <col min="8" max="8" width="2.7109375" style="454" hidden="1" customWidth="1"/>
    <col min="9" max="9" width="1.7109375" style="454" hidden="1" customWidth="1"/>
    <col min="10" max="10" width="4.00390625" style="454" hidden="1" customWidth="1"/>
    <col min="11" max="11" width="2.28125" style="454" hidden="1" customWidth="1"/>
    <col min="12" max="12" width="4.140625" style="454" hidden="1" customWidth="1"/>
    <col min="13" max="13" width="2.8515625" style="454" hidden="1" customWidth="1"/>
    <col min="14" max="14" width="3.00390625" style="454" hidden="1" customWidth="1"/>
    <col min="15" max="15" width="3.28125" style="454" hidden="1" customWidth="1"/>
    <col min="16" max="16" width="5.28125" style="454" hidden="1" customWidth="1"/>
    <col min="17" max="17" width="6.28125" style="454" hidden="1" customWidth="1"/>
    <col min="18" max="20" width="9.140625" style="454" hidden="1" customWidth="1"/>
    <col min="21" max="21" width="9.28125" style="454" hidden="1" customWidth="1"/>
    <col min="22" max="24" width="9.140625" style="454" hidden="1" customWidth="1"/>
    <col min="25" max="16384" width="9.140625" style="454" customWidth="1"/>
  </cols>
  <sheetData>
    <row r="1" spans="1:24" ht="15.75">
      <c r="A1" s="793" t="s">
        <v>392</v>
      </c>
      <c r="B1" s="793"/>
      <c r="C1" s="793"/>
      <c r="D1" s="793"/>
      <c r="E1" s="793"/>
      <c r="F1" s="793"/>
      <c r="G1" s="793"/>
      <c r="H1" s="793"/>
      <c r="I1" s="793"/>
      <c r="J1" s="793"/>
      <c r="K1" s="793"/>
      <c r="L1" s="793"/>
      <c r="M1" s="793"/>
      <c r="N1" s="793"/>
      <c r="O1" s="793"/>
      <c r="P1" s="793"/>
      <c r="Q1" s="793"/>
      <c r="R1" s="793"/>
      <c r="S1" s="793"/>
      <c r="T1" s="793"/>
      <c r="U1" s="793"/>
      <c r="V1" s="793"/>
      <c r="W1" s="793"/>
      <c r="X1" s="793"/>
    </row>
    <row r="2" spans="4:24" ht="12.75">
      <c r="D2" s="759"/>
      <c r="H2" s="760"/>
      <c r="P2" s="760"/>
      <c r="X2" s="760"/>
    </row>
    <row r="3" spans="1:24" ht="18">
      <c r="A3" s="794" t="s">
        <v>388</v>
      </c>
      <c r="B3" s="794"/>
      <c r="C3" s="794"/>
      <c r="D3" s="761"/>
      <c r="E3" s="761"/>
      <c r="F3" s="761"/>
      <c r="G3" s="761"/>
      <c r="H3" s="761"/>
      <c r="I3" s="761"/>
      <c r="J3" s="761"/>
      <c r="K3" s="761"/>
      <c r="L3" s="761"/>
      <c r="M3" s="761"/>
      <c r="N3" s="761"/>
      <c r="O3" s="761"/>
      <c r="P3" s="761"/>
      <c r="Q3" s="761"/>
      <c r="R3" s="761"/>
      <c r="S3" s="761"/>
      <c r="T3" s="761"/>
      <c r="U3" s="761"/>
      <c r="V3" s="634"/>
      <c r="W3" s="634"/>
      <c r="X3" s="634"/>
    </row>
    <row r="4" spans="1:3" ht="12.75">
      <c r="A4" s="762"/>
      <c r="C4" s="454" t="s">
        <v>463</v>
      </c>
    </row>
    <row r="5" spans="1:21" ht="15">
      <c r="A5" s="763" t="s">
        <v>210</v>
      </c>
      <c r="B5" s="764"/>
      <c r="C5" s="765" t="s">
        <v>441</v>
      </c>
      <c r="D5" s="764"/>
      <c r="E5" s="764"/>
      <c r="F5" s="764"/>
      <c r="G5" s="764"/>
      <c r="H5" s="764"/>
      <c r="I5" s="764"/>
      <c r="J5" s="764"/>
      <c r="K5" s="764"/>
      <c r="L5" s="764"/>
      <c r="M5" s="764"/>
      <c r="N5" s="764"/>
      <c r="O5" s="764"/>
      <c r="P5" s="764"/>
      <c r="Q5" s="764"/>
      <c r="R5" s="764"/>
      <c r="S5" s="764"/>
      <c r="T5" s="764"/>
      <c r="U5" s="764"/>
    </row>
    <row r="6" spans="1:21" ht="14.25">
      <c r="A6" s="766"/>
      <c r="B6" s="764"/>
      <c r="C6" s="764"/>
      <c r="D6" s="764"/>
      <c r="E6" s="764"/>
      <c r="F6" s="764"/>
      <c r="G6" s="764"/>
      <c r="H6" s="764"/>
      <c r="I6" s="764"/>
      <c r="J6" s="764"/>
      <c r="K6" s="764"/>
      <c r="L6" s="764"/>
      <c r="M6" s="764"/>
      <c r="N6" s="764"/>
      <c r="O6" s="764"/>
      <c r="P6" s="764"/>
      <c r="Q6" s="764"/>
      <c r="R6" s="764"/>
      <c r="S6" s="764"/>
      <c r="T6" s="764"/>
      <c r="U6" s="764"/>
    </row>
    <row r="7" spans="1:21" ht="15">
      <c r="A7" s="767" t="s">
        <v>101</v>
      </c>
      <c r="B7" s="764"/>
      <c r="C7" s="764"/>
      <c r="D7" s="764"/>
      <c r="E7" s="764"/>
      <c r="F7" s="764"/>
      <c r="G7" s="764"/>
      <c r="H7" s="764"/>
      <c r="I7" s="764"/>
      <c r="J7" s="764"/>
      <c r="K7" s="764"/>
      <c r="L7" s="764"/>
      <c r="M7" s="764"/>
      <c r="N7" s="764"/>
      <c r="O7" s="764"/>
      <c r="P7" s="764"/>
      <c r="Q7" s="764"/>
      <c r="R7" s="764"/>
      <c r="S7" s="764"/>
      <c r="T7" s="764"/>
      <c r="U7" s="764"/>
    </row>
    <row r="8" spans="1:21" ht="26.25" customHeight="1">
      <c r="A8" s="768" t="s">
        <v>17</v>
      </c>
      <c r="B8" s="764"/>
      <c r="C8" s="803" t="s">
        <v>458</v>
      </c>
      <c r="D8" s="803"/>
      <c r="E8" s="803"/>
      <c r="F8" s="803"/>
      <c r="G8" s="803"/>
      <c r="H8" s="803"/>
      <c r="I8" s="803"/>
      <c r="J8" s="803"/>
      <c r="K8" s="803"/>
      <c r="L8" s="803"/>
      <c r="M8" s="803"/>
      <c r="N8" s="803"/>
      <c r="O8" s="803"/>
      <c r="P8" s="803"/>
      <c r="Q8" s="803"/>
      <c r="R8" s="803"/>
      <c r="S8" s="803"/>
      <c r="T8" s="803"/>
      <c r="U8" s="803"/>
    </row>
    <row r="9" spans="1:21" ht="26.25" customHeight="1">
      <c r="A9" s="769" t="s">
        <v>18</v>
      </c>
      <c r="B9" s="764"/>
      <c r="C9" s="795" t="s">
        <v>457</v>
      </c>
      <c r="D9" s="795"/>
      <c r="E9" s="795"/>
      <c r="F9" s="795"/>
      <c r="G9" s="795"/>
      <c r="H9" s="795"/>
      <c r="I9" s="795"/>
      <c r="J9" s="795"/>
      <c r="K9" s="795"/>
      <c r="L9" s="795"/>
      <c r="M9" s="795"/>
      <c r="N9" s="795"/>
      <c r="O9" s="795"/>
      <c r="P9" s="795"/>
      <c r="Q9" s="795"/>
      <c r="R9" s="795"/>
      <c r="S9" s="795"/>
      <c r="T9" s="795"/>
      <c r="U9" s="795"/>
    </row>
    <row r="10" spans="1:21" ht="28.5" customHeight="1">
      <c r="A10" s="770" t="s">
        <v>19</v>
      </c>
      <c r="B10" s="764"/>
      <c r="C10" s="803" t="s">
        <v>461</v>
      </c>
      <c r="D10" s="803"/>
      <c r="E10" s="803"/>
      <c r="F10" s="803"/>
      <c r="G10" s="803"/>
      <c r="H10" s="803"/>
      <c r="I10" s="803"/>
      <c r="J10" s="803"/>
      <c r="K10" s="803"/>
      <c r="L10" s="803"/>
      <c r="M10" s="803"/>
      <c r="N10" s="803"/>
      <c r="O10" s="803"/>
      <c r="P10" s="803"/>
      <c r="Q10" s="803"/>
      <c r="R10" s="803"/>
      <c r="S10" s="803"/>
      <c r="T10" s="803"/>
      <c r="U10" s="803"/>
    </row>
    <row r="11" spans="1:21" ht="28.5" customHeight="1">
      <c r="A11" s="769" t="s">
        <v>20</v>
      </c>
      <c r="B11" s="764"/>
      <c r="C11" s="796" t="s">
        <v>442</v>
      </c>
      <c r="D11" s="796"/>
      <c r="E11" s="796"/>
      <c r="F11" s="796"/>
      <c r="G11" s="796"/>
      <c r="H11" s="796"/>
      <c r="I11" s="796"/>
      <c r="J11" s="796"/>
      <c r="K11" s="796"/>
      <c r="L11" s="796"/>
      <c r="M11" s="796"/>
      <c r="N11" s="796"/>
      <c r="O11" s="796"/>
      <c r="P11" s="796"/>
      <c r="Q11" s="796"/>
      <c r="R11" s="796"/>
      <c r="S11" s="796"/>
      <c r="T11" s="796"/>
      <c r="U11" s="796"/>
    </row>
    <row r="12" spans="1:21" ht="32.25" customHeight="1">
      <c r="A12" s="770" t="s">
        <v>21</v>
      </c>
      <c r="B12" s="764"/>
      <c r="C12" s="803" t="s">
        <v>465</v>
      </c>
      <c r="D12" s="803"/>
      <c r="E12" s="803"/>
      <c r="F12" s="803"/>
      <c r="G12" s="803"/>
      <c r="H12" s="803"/>
      <c r="I12" s="803"/>
      <c r="J12" s="803"/>
      <c r="K12" s="803"/>
      <c r="L12" s="803"/>
      <c r="M12" s="803"/>
      <c r="N12" s="803"/>
      <c r="O12" s="803"/>
      <c r="P12" s="803"/>
      <c r="Q12" s="803"/>
      <c r="R12" s="803"/>
      <c r="S12" s="803"/>
      <c r="T12" s="803"/>
      <c r="U12" s="803"/>
    </row>
    <row r="13" spans="1:21" ht="72" customHeight="1">
      <c r="A13" s="769" t="s">
        <v>22</v>
      </c>
      <c r="B13" s="764"/>
      <c r="C13" s="797" t="s">
        <v>447</v>
      </c>
      <c r="D13" s="797"/>
      <c r="E13" s="797"/>
      <c r="F13" s="797"/>
      <c r="G13" s="797"/>
      <c r="H13" s="797"/>
      <c r="I13" s="797"/>
      <c r="J13" s="797"/>
      <c r="K13" s="797"/>
      <c r="L13" s="797"/>
      <c r="M13" s="797"/>
      <c r="N13" s="797"/>
      <c r="O13" s="797"/>
      <c r="P13" s="797"/>
      <c r="Q13" s="797"/>
      <c r="R13" s="797"/>
      <c r="S13" s="797"/>
      <c r="T13" s="797"/>
      <c r="U13" s="797"/>
    </row>
    <row r="14" spans="1:21" ht="31.5" customHeight="1">
      <c r="A14" s="770" t="s">
        <v>472</v>
      </c>
      <c r="B14" s="764"/>
      <c r="C14" s="803" t="s">
        <v>443</v>
      </c>
      <c r="D14" s="803"/>
      <c r="E14" s="803"/>
      <c r="F14" s="803"/>
      <c r="G14" s="803"/>
      <c r="H14" s="803"/>
      <c r="I14" s="803"/>
      <c r="J14" s="803"/>
      <c r="K14" s="803"/>
      <c r="L14" s="803"/>
      <c r="M14" s="803"/>
      <c r="N14" s="803"/>
      <c r="O14" s="803"/>
      <c r="P14" s="803"/>
      <c r="Q14" s="803"/>
      <c r="R14" s="803"/>
      <c r="S14" s="803"/>
      <c r="T14" s="803"/>
      <c r="U14" s="803"/>
    </row>
    <row r="15" spans="1:21" ht="41.25" customHeight="1">
      <c r="A15" s="769" t="s">
        <v>23</v>
      </c>
      <c r="B15" s="764"/>
      <c r="C15" s="795" t="s">
        <v>460</v>
      </c>
      <c r="D15" s="795"/>
      <c r="E15" s="795"/>
      <c r="F15" s="795"/>
      <c r="G15" s="795"/>
      <c r="H15" s="795"/>
      <c r="I15" s="795"/>
      <c r="J15" s="795"/>
      <c r="K15" s="795"/>
      <c r="L15" s="795"/>
      <c r="M15" s="795"/>
      <c r="N15" s="795"/>
      <c r="O15" s="795"/>
      <c r="P15" s="795"/>
      <c r="Q15" s="795"/>
      <c r="R15" s="795"/>
      <c r="S15" s="795"/>
      <c r="T15" s="795"/>
      <c r="U15" s="795"/>
    </row>
    <row r="16" spans="1:21" ht="31.5" customHeight="1">
      <c r="A16" s="770" t="s">
        <v>24</v>
      </c>
      <c r="B16" s="764"/>
      <c r="C16" s="803" t="s">
        <v>474</v>
      </c>
      <c r="D16" s="803"/>
      <c r="E16" s="803"/>
      <c r="F16" s="803"/>
      <c r="G16" s="803"/>
      <c r="H16" s="803"/>
      <c r="I16" s="803"/>
      <c r="J16" s="803"/>
      <c r="K16" s="803"/>
      <c r="L16" s="803"/>
      <c r="M16" s="803"/>
      <c r="N16" s="803"/>
      <c r="O16" s="803"/>
      <c r="P16" s="803"/>
      <c r="Q16" s="803"/>
      <c r="R16" s="803"/>
      <c r="S16" s="803"/>
      <c r="T16" s="803"/>
      <c r="U16" s="803"/>
    </row>
    <row r="17" spans="1:21" ht="14.25">
      <c r="A17" s="769" t="s">
        <v>473</v>
      </c>
      <c r="B17" s="764"/>
      <c r="C17" s="795"/>
      <c r="D17" s="795"/>
      <c r="E17" s="795"/>
      <c r="F17" s="795"/>
      <c r="G17" s="795"/>
      <c r="H17" s="795"/>
      <c r="I17" s="795"/>
      <c r="J17" s="795"/>
      <c r="K17" s="795"/>
      <c r="L17" s="795"/>
      <c r="M17" s="795"/>
      <c r="N17" s="795"/>
      <c r="O17" s="795"/>
      <c r="P17" s="795"/>
      <c r="Q17" s="795"/>
      <c r="R17" s="795"/>
      <c r="S17" s="795"/>
      <c r="T17" s="795"/>
      <c r="U17" s="795"/>
    </row>
    <row r="18" spans="1:21" ht="28.5">
      <c r="A18" s="770" t="s">
        <v>26</v>
      </c>
      <c r="B18" s="764"/>
      <c r="C18" s="803"/>
      <c r="D18" s="803"/>
      <c r="E18" s="803"/>
      <c r="F18" s="803"/>
      <c r="G18" s="803"/>
      <c r="H18" s="803"/>
      <c r="I18" s="803"/>
      <c r="J18" s="803"/>
      <c r="K18" s="803"/>
      <c r="L18" s="803"/>
      <c r="M18" s="803"/>
      <c r="N18" s="803"/>
      <c r="O18" s="803"/>
      <c r="P18" s="803"/>
      <c r="Q18" s="803"/>
      <c r="R18" s="803"/>
      <c r="S18" s="803"/>
      <c r="T18" s="803"/>
      <c r="U18" s="803"/>
    </row>
    <row r="19" spans="1:21" ht="30.75" customHeight="1">
      <c r="A19" s="769" t="s">
        <v>27</v>
      </c>
      <c r="B19" s="764"/>
      <c r="C19" s="795" t="s">
        <v>444</v>
      </c>
      <c r="D19" s="795"/>
      <c r="E19" s="795"/>
      <c r="F19" s="795"/>
      <c r="G19" s="795"/>
      <c r="H19" s="795"/>
      <c r="I19" s="795"/>
      <c r="J19" s="795"/>
      <c r="K19" s="795"/>
      <c r="L19" s="795"/>
      <c r="M19" s="795"/>
      <c r="N19" s="795"/>
      <c r="O19" s="795"/>
      <c r="P19" s="795"/>
      <c r="Q19" s="795"/>
      <c r="R19" s="795"/>
      <c r="S19" s="795"/>
      <c r="T19" s="795"/>
      <c r="U19" s="795"/>
    </row>
    <row r="20" spans="1:21" ht="31.5" customHeight="1">
      <c r="A20" s="770" t="s">
        <v>28</v>
      </c>
      <c r="B20" s="764"/>
      <c r="C20" s="803" t="s">
        <v>446</v>
      </c>
      <c r="D20" s="803"/>
      <c r="E20" s="803"/>
      <c r="F20" s="803"/>
      <c r="G20" s="803"/>
      <c r="H20" s="803"/>
      <c r="I20" s="803"/>
      <c r="J20" s="803"/>
      <c r="K20" s="803"/>
      <c r="L20" s="803"/>
      <c r="M20" s="803"/>
      <c r="N20" s="803"/>
      <c r="O20" s="803"/>
      <c r="P20" s="803"/>
      <c r="Q20" s="803"/>
      <c r="R20" s="803"/>
      <c r="S20" s="803"/>
      <c r="T20" s="803"/>
      <c r="U20" s="803"/>
    </row>
    <row r="21" spans="1:21" ht="14.25">
      <c r="A21" s="769" t="s">
        <v>29</v>
      </c>
      <c r="B21" s="764"/>
      <c r="C21" s="795"/>
      <c r="D21" s="795"/>
      <c r="E21" s="795"/>
      <c r="F21" s="795"/>
      <c r="G21" s="795"/>
      <c r="H21" s="795"/>
      <c r="I21" s="795"/>
      <c r="J21" s="795"/>
      <c r="K21" s="795"/>
      <c r="L21" s="795"/>
      <c r="M21" s="795"/>
      <c r="N21" s="795"/>
      <c r="O21" s="795"/>
      <c r="P21" s="795"/>
      <c r="Q21" s="795"/>
      <c r="R21" s="795"/>
      <c r="S21" s="795"/>
      <c r="T21" s="795"/>
      <c r="U21" s="795"/>
    </row>
    <row r="22" spans="1:21" ht="24" customHeight="1">
      <c r="A22" s="770" t="s">
        <v>30</v>
      </c>
      <c r="B22" s="764"/>
      <c r="C22" s="803" t="s">
        <v>450</v>
      </c>
      <c r="D22" s="803"/>
      <c r="E22" s="803"/>
      <c r="F22" s="803"/>
      <c r="G22" s="803"/>
      <c r="H22" s="803"/>
      <c r="I22" s="803"/>
      <c r="J22" s="803"/>
      <c r="K22" s="803"/>
      <c r="L22" s="803"/>
      <c r="M22" s="803"/>
      <c r="N22" s="803"/>
      <c r="O22" s="803"/>
      <c r="P22" s="803"/>
      <c r="Q22" s="803"/>
      <c r="R22" s="803"/>
      <c r="S22" s="803"/>
      <c r="T22" s="803"/>
      <c r="U22" s="803"/>
    </row>
    <row r="23" spans="1:21" ht="14.25">
      <c r="A23" s="769" t="s">
        <v>31</v>
      </c>
      <c r="B23" s="764"/>
      <c r="C23" s="795" t="s">
        <v>475</v>
      </c>
      <c r="D23" s="795"/>
      <c r="E23" s="795"/>
      <c r="F23" s="795"/>
      <c r="G23" s="795"/>
      <c r="H23" s="795"/>
      <c r="I23" s="795"/>
      <c r="J23" s="795"/>
      <c r="K23" s="795"/>
      <c r="L23" s="795"/>
      <c r="M23" s="795"/>
      <c r="N23" s="795"/>
      <c r="O23" s="795"/>
      <c r="P23" s="795"/>
      <c r="Q23" s="795"/>
      <c r="R23" s="795"/>
      <c r="S23" s="795"/>
      <c r="T23" s="795"/>
      <c r="U23" s="795"/>
    </row>
    <row r="24" spans="1:21" ht="32.25" customHeight="1">
      <c r="A24" s="770" t="s">
        <v>32</v>
      </c>
      <c r="B24" s="764"/>
      <c r="C24" s="803" t="s">
        <v>445</v>
      </c>
      <c r="D24" s="803"/>
      <c r="E24" s="803"/>
      <c r="F24" s="803"/>
      <c r="G24" s="803"/>
      <c r="H24" s="803"/>
      <c r="I24" s="803"/>
      <c r="J24" s="803"/>
      <c r="K24" s="803"/>
      <c r="L24" s="803"/>
      <c r="M24" s="803"/>
      <c r="N24" s="803"/>
      <c r="O24" s="803"/>
      <c r="P24" s="803"/>
      <c r="Q24" s="803"/>
      <c r="R24" s="803"/>
      <c r="S24" s="803"/>
      <c r="T24" s="803"/>
      <c r="U24" s="803"/>
    </row>
    <row r="25" spans="1:21" ht="34.5" customHeight="1">
      <c r="A25" s="769" t="s">
        <v>33</v>
      </c>
      <c r="B25" s="764"/>
      <c r="C25" s="795" t="s">
        <v>448</v>
      </c>
      <c r="D25" s="795"/>
      <c r="E25" s="795"/>
      <c r="F25" s="795"/>
      <c r="G25" s="795"/>
      <c r="H25" s="795"/>
      <c r="I25" s="795"/>
      <c r="J25" s="795"/>
      <c r="K25" s="795"/>
      <c r="L25" s="795"/>
      <c r="M25" s="795"/>
      <c r="N25" s="795"/>
      <c r="O25" s="795"/>
      <c r="P25" s="795"/>
      <c r="Q25" s="795"/>
      <c r="R25" s="795"/>
      <c r="S25" s="795"/>
      <c r="T25" s="795"/>
      <c r="U25" s="795"/>
    </row>
    <row r="26" spans="1:21" ht="32.25" customHeight="1">
      <c r="A26" s="770" t="s">
        <v>34</v>
      </c>
      <c r="B26" s="764"/>
      <c r="C26" s="803" t="s">
        <v>449</v>
      </c>
      <c r="D26" s="803"/>
      <c r="E26" s="803"/>
      <c r="F26" s="803"/>
      <c r="G26" s="803"/>
      <c r="H26" s="803"/>
      <c r="I26" s="803"/>
      <c r="J26" s="803"/>
      <c r="K26" s="803"/>
      <c r="L26" s="803"/>
      <c r="M26" s="803"/>
      <c r="N26" s="803"/>
      <c r="O26" s="803"/>
      <c r="P26" s="803"/>
      <c r="Q26" s="803"/>
      <c r="R26" s="803"/>
      <c r="S26" s="803"/>
      <c r="T26" s="803"/>
      <c r="U26" s="803"/>
    </row>
    <row r="27" spans="1:21" ht="42.75">
      <c r="A27" s="769" t="s">
        <v>35</v>
      </c>
      <c r="B27" s="764"/>
      <c r="C27" s="795" t="s">
        <v>451</v>
      </c>
      <c r="D27" s="795"/>
      <c r="E27" s="795"/>
      <c r="F27" s="795"/>
      <c r="G27" s="795"/>
      <c r="H27" s="795"/>
      <c r="I27" s="795"/>
      <c r="J27" s="795"/>
      <c r="K27" s="795"/>
      <c r="L27" s="795"/>
      <c r="M27" s="795"/>
      <c r="N27" s="795"/>
      <c r="O27" s="795"/>
      <c r="P27" s="795"/>
      <c r="Q27" s="795"/>
      <c r="R27" s="795"/>
      <c r="S27" s="795"/>
      <c r="T27" s="795"/>
      <c r="U27" s="795"/>
    </row>
    <row r="28" spans="1:21" ht="42.75">
      <c r="A28" s="770" t="s">
        <v>36</v>
      </c>
      <c r="B28" s="764"/>
      <c r="C28" s="803" t="s">
        <v>476</v>
      </c>
      <c r="D28" s="803"/>
      <c r="E28" s="803"/>
      <c r="F28" s="803"/>
      <c r="G28" s="803"/>
      <c r="H28" s="803"/>
      <c r="I28" s="803"/>
      <c r="J28" s="803"/>
      <c r="K28" s="803"/>
      <c r="L28" s="803"/>
      <c r="M28" s="803"/>
      <c r="N28" s="803"/>
      <c r="O28" s="803"/>
      <c r="P28" s="803"/>
      <c r="Q28" s="803"/>
      <c r="R28" s="803"/>
      <c r="S28" s="803"/>
      <c r="T28" s="803"/>
      <c r="U28" s="803"/>
    </row>
    <row r="29" spans="1:21" ht="20.25" customHeight="1">
      <c r="A29" s="769" t="s">
        <v>303</v>
      </c>
      <c r="B29" s="764"/>
      <c r="C29" s="796"/>
      <c r="D29" s="796"/>
      <c r="E29" s="796"/>
      <c r="F29" s="796"/>
      <c r="G29" s="796"/>
      <c r="H29" s="796"/>
      <c r="I29" s="796"/>
      <c r="J29" s="796"/>
      <c r="K29" s="796"/>
      <c r="L29" s="796"/>
      <c r="M29" s="796"/>
      <c r="N29" s="796"/>
      <c r="O29" s="796"/>
      <c r="P29" s="796"/>
      <c r="Q29" s="796"/>
      <c r="R29" s="796"/>
      <c r="S29" s="796"/>
      <c r="T29" s="796"/>
      <c r="U29" s="796"/>
    </row>
    <row r="30" spans="1:21" ht="28.5" customHeight="1">
      <c r="A30" s="770" t="s">
        <v>301</v>
      </c>
      <c r="B30" s="764"/>
      <c r="C30" s="803" t="s">
        <v>452</v>
      </c>
      <c r="D30" s="803"/>
      <c r="E30" s="803"/>
      <c r="F30" s="803"/>
      <c r="G30" s="803"/>
      <c r="H30" s="803"/>
      <c r="I30" s="803"/>
      <c r="J30" s="803"/>
      <c r="K30" s="803"/>
      <c r="L30" s="803"/>
      <c r="M30" s="803"/>
      <c r="N30" s="803"/>
      <c r="O30" s="803"/>
      <c r="P30" s="803"/>
      <c r="Q30" s="803"/>
      <c r="R30" s="803"/>
      <c r="S30" s="803"/>
      <c r="T30" s="803"/>
      <c r="U30" s="803"/>
    </row>
    <row r="31" spans="1:21" ht="26.25" customHeight="1">
      <c r="A31" s="769" t="s">
        <v>38</v>
      </c>
      <c r="B31" s="764"/>
      <c r="C31" s="795" t="s">
        <v>477</v>
      </c>
      <c r="D31" s="795"/>
      <c r="E31" s="795"/>
      <c r="F31" s="795"/>
      <c r="G31" s="795"/>
      <c r="H31" s="795"/>
      <c r="I31" s="795"/>
      <c r="J31" s="795"/>
      <c r="K31" s="795"/>
      <c r="L31" s="795"/>
      <c r="M31" s="795"/>
      <c r="N31" s="795"/>
      <c r="O31" s="795"/>
      <c r="P31" s="795"/>
      <c r="Q31" s="795"/>
      <c r="R31" s="795"/>
      <c r="S31" s="795"/>
      <c r="T31" s="795"/>
      <c r="U31" s="795"/>
    </row>
    <row r="32" spans="1:21" ht="32.25" customHeight="1">
      <c r="A32" s="770" t="s">
        <v>39</v>
      </c>
      <c r="B32" s="764"/>
      <c r="C32" s="803" t="s">
        <v>454</v>
      </c>
      <c r="D32" s="803"/>
      <c r="E32" s="803"/>
      <c r="F32" s="803"/>
      <c r="G32" s="803"/>
      <c r="H32" s="803"/>
      <c r="I32" s="803"/>
      <c r="J32" s="803"/>
      <c r="K32" s="803"/>
      <c r="L32" s="803"/>
      <c r="M32" s="803"/>
      <c r="N32" s="803"/>
      <c r="O32" s="803"/>
      <c r="P32" s="803"/>
      <c r="Q32" s="803"/>
      <c r="R32" s="803"/>
      <c r="S32" s="803"/>
      <c r="T32" s="803"/>
      <c r="U32" s="803"/>
    </row>
    <row r="33" spans="1:21" ht="30" customHeight="1">
      <c r="A33" s="769" t="s">
        <v>40</v>
      </c>
      <c r="B33" s="764"/>
      <c r="C33" s="795" t="s">
        <v>453</v>
      </c>
      <c r="D33" s="795"/>
      <c r="E33" s="795"/>
      <c r="F33" s="795"/>
      <c r="G33" s="795"/>
      <c r="H33" s="795"/>
      <c r="I33" s="795"/>
      <c r="J33" s="795"/>
      <c r="K33" s="795"/>
      <c r="L33" s="795"/>
      <c r="M33" s="795"/>
      <c r="N33" s="795"/>
      <c r="O33" s="795"/>
      <c r="P33" s="795"/>
      <c r="Q33" s="795"/>
      <c r="R33" s="795"/>
      <c r="S33" s="795"/>
      <c r="T33" s="795"/>
      <c r="U33" s="795"/>
    </row>
    <row r="34" spans="1:21" ht="33" customHeight="1">
      <c r="A34" s="771" t="s">
        <v>41</v>
      </c>
      <c r="B34" s="764"/>
      <c r="C34" s="803" t="s">
        <v>455</v>
      </c>
      <c r="D34" s="803"/>
      <c r="E34" s="803"/>
      <c r="F34" s="803"/>
      <c r="G34" s="803"/>
      <c r="H34" s="803"/>
      <c r="I34" s="803"/>
      <c r="J34" s="803"/>
      <c r="K34" s="803"/>
      <c r="L34" s="803"/>
      <c r="M34" s="803"/>
      <c r="N34" s="803"/>
      <c r="O34" s="803"/>
      <c r="P34" s="803"/>
      <c r="Q34" s="803"/>
      <c r="R34" s="803"/>
      <c r="S34" s="803"/>
      <c r="T34" s="803"/>
      <c r="U34" s="803"/>
    </row>
    <row r="35" spans="1:21" ht="14.25">
      <c r="A35" s="769"/>
      <c r="B35" s="764"/>
      <c r="C35" s="764"/>
      <c r="D35" s="764"/>
      <c r="E35" s="764"/>
      <c r="F35" s="764"/>
      <c r="G35" s="764"/>
      <c r="H35" s="764"/>
      <c r="I35" s="764"/>
      <c r="J35" s="764"/>
      <c r="K35" s="764"/>
      <c r="L35" s="764"/>
      <c r="M35" s="764"/>
      <c r="N35" s="764"/>
      <c r="O35" s="764"/>
      <c r="P35" s="764"/>
      <c r="Q35" s="764"/>
      <c r="R35" s="764"/>
      <c r="S35" s="764"/>
      <c r="T35" s="764"/>
      <c r="U35" s="764"/>
    </row>
    <row r="36" spans="1:21" ht="14.25">
      <c r="A36" s="764"/>
      <c r="B36" s="764"/>
      <c r="C36" s="764"/>
      <c r="D36" s="764"/>
      <c r="E36" s="764"/>
      <c r="F36" s="764"/>
      <c r="G36" s="764"/>
      <c r="H36" s="764"/>
      <c r="I36" s="764"/>
      <c r="J36" s="764"/>
      <c r="K36" s="764"/>
      <c r="L36" s="764"/>
      <c r="M36" s="764"/>
      <c r="N36" s="764"/>
      <c r="O36" s="764"/>
      <c r="P36" s="764"/>
      <c r="Q36" s="764"/>
      <c r="R36" s="764"/>
      <c r="S36" s="764"/>
      <c r="T36" s="764"/>
      <c r="U36" s="764"/>
    </row>
    <row r="37" spans="1:21" ht="14.25">
      <c r="A37" s="803" t="s">
        <v>424</v>
      </c>
      <c r="B37" s="764"/>
      <c r="C37" s="772" t="s">
        <v>374</v>
      </c>
      <c r="D37" s="764"/>
      <c r="E37" s="764"/>
      <c r="F37" s="764"/>
      <c r="G37" s="764"/>
      <c r="H37" s="764"/>
      <c r="I37" s="764"/>
      <c r="J37" s="764"/>
      <c r="K37" s="764"/>
      <c r="L37" s="764"/>
      <c r="M37" s="764"/>
      <c r="N37" s="764"/>
      <c r="O37" s="764"/>
      <c r="P37" s="764"/>
      <c r="Q37" s="764"/>
      <c r="R37" s="764"/>
      <c r="S37" s="764"/>
      <c r="T37" s="764"/>
      <c r="U37" s="764"/>
    </row>
    <row r="38" spans="1:21" ht="14.25">
      <c r="A38" s="803"/>
      <c r="B38" s="764"/>
      <c r="C38" s="773" t="s">
        <v>375</v>
      </c>
      <c r="D38" s="764"/>
      <c r="E38" s="764"/>
      <c r="F38" s="764"/>
      <c r="G38" s="764"/>
      <c r="H38" s="764"/>
      <c r="I38" s="764"/>
      <c r="J38" s="764"/>
      <c r="K38" s="764"/>
      <c r="L38" s="764"/>
      <c r="M38" s="764"/>
      <c r="N38" s="764"/>
      <c r="O38" s="764"/>
      <c r="P38" s="764"/>
      <c r="Q38" s="764"/>
      <c r="R38" s="764"/>
      <c r="S38" s="764"/>
      <c r="T38" s="764"/>
      <c r="U38" s="764"/>
    </row>
    <row r="39" spans="1:21" ht="14.25">
      <c r="A39" s="803"/>
      <c r="B39" s="764"/>
      <c r="C39" s="773" t="s">
        <v>376</v>
      </c>
      <c r="D39" s="764"/>
      <c r="E39" s="764"/>
      <c r="F39" s="764"/>
      <c r="G39" s="764"/>
      <c r="H39" s="764"/>
      <c r="I39" s="764"/>
      <c r="J39" s="764"/>
      <c r="K39" s="764"/>
      <c r="L39" s="764"/>
      <c r="M39" s="764"/>
      <c r="N39" s="764"/>
      <c r="O39" s="764"/>
      <c r="P39" s="764"/>
      <c r="Q39" s="764"/>
      <c r="R39" s="764"/>
      <c r="S39" s="764"/>
      <c r="T39" s="764"/>
      <c r="U39" s="764"/>
    </row>
    <row r="42" spans="1:13" ht="24" customHeight="1">
      <c r="A42" s="774" t="s">
        <v>86</v>
      </c>
      <c r="C42" s="792" t="s">
        <v>459</v>
      </c>
      <c r="D42" s="792"/>
      <c r="E42" s="792"/>
      <c r="F42" s="792"/>
      <c r="G42" s="792"/>
      <c r="H42" s="792"/>
      <c r="I42" s="792"/>
      <c r="J42" s="792"/>
      <c r="K42" s="792"/>
      <c r="L42" s="792"/>
      <c r="M42" s="792"/>
    </row>
    <row r="45" ht="25.5">
      <c r="A45" s="774" t="s">
        <v>456</v>
      </c>
    </row>
    <row r="46" ht="12.75">
      <c r="A46" s="454">
        <v>1999</v>
      </c>
    </row>
    <row r="47" ht="12.75">
      <c r="A47" s="454">
        <v>2000</v>
      </c>
    </row>
    <row r="48" ht="12.75">
      <c r="A48" s="454">
        <v>2001</v>
      </c>
    </row>
    <row r="49" ht="12.75">
      <c r="A49" s="454">
        <v>2002</v>
      </c>
    </row>
    <row r="50" ht="12.75">
      <c r="A50" s="454">
        <v>2003</v>
      </c>
    </row>
    <row r="51" ht="12.75">
      <c r="A51" s="454">
        <v>2004</v>
      </c>
    </row>
    <row r="52" ht="12.75">
      <c r="A52" s="454">
        <v>2005</v>
      </c>
    </row>
    <row r="56" ht="39" customHeight="1">
      <c r="C56" s="633" t="s">
        <v>478</v>
      </c>
    </row>
  </sheetData>
  <mergeCells count="31">
    <mergeCell ref="C34:U34"/>
    <mergeCell ref="C28:U28"/>
    <mergeCell ref="C29:U29"/>
    <mergeCell ref="C30:U30"/>
    <mergeCell ref="C31:U31"/>
    <mergeCell ref="C26:U26"/>
    <mergeCell ref="C27:U27"/>
    <mergeCell ref="C32:U32"/>
    <mergeCell ref="C33:U33"/>
    <mergeCell ref="C22:U22"/>
    <mergeCell ref="C23:U23"/>
    <mergeCell ref="C24:U24"/>
    <mergeCell ref="C25:U25"/>
    <mergeCell ref="C18:U18"/>
    <mergeCell ref="C19:U19"/>
    <mergeCell ref="C20:U20"/>
    <mergeCell ref="C21:U21"/>
    <mergeCell ref="C14:U14"/>
    <mergeCell ref="C15:U15"/>
    <mergeCell ref="C16:U16"/>
    <mergeCell ref="C17:U17"/>
    <mergeCell ref="A37:A39"/>
    <mergeCell ref="C42:M42"/>
    <mergeCell ref="A1:X1"/>
    <mergeCell ref="A3:C3"/>
    <mergeCell ref="C8:U8"/>
    <mergeCell ref="C9:U9"/>
    <mergeCell ref="C10:U10"/>
    <mergeCell ref="C11:U11"/>
    <mergeCell ref="C12:U12"/>
    <mergeCell ref="C13:U13"/>
  </mergeCells>
  <printOptions/>
  <pageMargins left="0.44" right="0.23" top="0.984251968503937" bottom="0.984251968503937" header="0.5118110236220472" footer="0.5118110236220472"/>
  <pageSetup horizontalDpi="300" verticalDpi="300" orientation="landscape" paperSize="9" r:id="rId2"/>
  <headerFooter alignWithMargins="0">
    <oddHeader>&amp;CAnuário 2006 - RENAEST</oddHeader>
    <oddFooter>&amp;CDENATRAN - CGIE</oddFooter>
  </headerFooter>
  <drawing r:id="rId1"/>
</worksheet>
</file>

<file path=xl/worksheets/sheet30.xml><?xml version="1.0" encoding="utf-8"?>
<worksheet xmlns="http://schemas.openxmlformats.org/spreadsheetml/2006/main" xmlns:r="http://schemas.openxmlformats.org/officeDocument/2006/relationships">
  <dimension ref="A2:L50"/>
  <sheetViews>
    <sheetView showGridLines="0" showRowColHeaders="0" defaultGridColor="0" zoomScale="70" zoomScaleNormal="70" colorId="8" workbookViewId="0" topLeftCell="A1">
      <selection activeCell="A1" sqref="A1"/>
    </sheetView>
  </sheetViews>
  <sheetFormatPr defaultColWidth="9.140625" defaultRowHeight="12.75"/>
  <cols>
    <col min="1" max="1" width="1.7109375" style="0" customWidth="1"/>
    <col min="2" max="2" width="26.8515625" style="0" bestFit="1" customWidth="1"/>
    <col min="3" max="3" width="0.85546875" style="0" customWidth="1"/>
    <col min="4" max="4" width="0.71875" style="0" customWidth="1"/>
    <col min="5" max="5" width="1.7109375" style="0" customWidth="1"/>
    <col min="6" max="6" width="20.421875" style="0" customWidth="1"/>
    <col min="7" max="7" width="24.57421875" style="0" customWidth="1"/>
    <col min="8" max="8" width="33.28125" style="0" customWidth="1"/>
    <col min="9" max="9" width="2.7109375" style="0" customWidth="1"/>
  </cols>
  <sheetData>
    <row r="2" spans="2:8" ht="18">
      <c r="B2" s="897" t="s">
        <v>392</v>
      </c>
      <c r="C2" s="897"/>
      <c r="D2" s="897"/>
      <c r="E2" s="897"/>
      <c r="F2" s="897"/>
      <c r="G2" s="897"/>
      <c r="H2" s="897"/>
    </row>
    <row r="3" ht="12.75">
      <c r="E3" s="66"/>
    </row>
    <row r="4" spans="2:8" ht="18">
      <c r="B4" s="991" t="s">
        <v>287</v>
      </c>
      <c r="C4" s="991"/>
      <c r="D4" s="991"/>
      <c r="E4" s="991"/>
      <c r="F4" s="991"/>
      <c r="G4" s="991"/>
      <c r="H4" s="991"/>
    </row>
    <row r="5" spans="2:8" ht="12" customHeight="1">
      <c r="B5" s="3"/>
      <c r="C5" s="3"/>
      <c r="D5" s="3"/>
      <c r="E5" s="5"/>
      <c r="F5" s="6"/>
      <c r="G5" s="113"/>
      <c r="H5" s="114"/>
    </row>
    <row r="6" spans="2:8" ht="16.5">
      <c r="B6" s="982" t="s">
        <v>210</v>
      </c>
      <c r="C6" s="983"/>
      <c r="D6" s="984"/>
      <c r="E6" s="71"/>
      <c r="F6" s="1017" t="s">
        <v>79</v>
      </c>
      <c r="G6" s="1017" t="s">
        <v>73</v>
      </c>
      <c r="H6" s="993" t="s">
        <v>427</v>
      </c>
    </row>
    <row r="7" spans="2:8" ht="16.5">
      <c r="B7" s="985"/>
      <c r="C7" s="986"/>
      <c r="D7" s="987"/>
      <c r="E7" s="73"/>
      <c r="F7" s="1018"/>
      <c r="G7" s="1018"/>
      <c r="H7" s="993"/>
    </row>
    <row r="8" spans="2:8" ht="16.5">
      <c r="B8" s="988"/>
      <c r="C8" s="989"/>
      <c r="D8" s="990"/>
      <c r="E8" s="71"/>
      <c r="F8" s="1019"/>
      <c r="G8" s="1019"/>
      <c r="H8" s="994"/>
    </row>
    <row r="9" spans="2:8" ht="4.5" customHeight="1">
      <c r="B9" s="74"/>
      <c r="C9" s="74"/>
      <c r="D9" s="75"/>
      <c r="E9" s="76"/>
      <c r="F9" s="77"/>
      <c r="G9" s="115"/>
      <c r="H9" s="116"/>
    </row>
    <row r="10" spans="2:12" ht="16.5">
      <c r="B10" s="958" t="s">
        <v>101</v>
      </c>
      <c r="C10" s="959"/>
      <c r="D10" s="960"/>
      <c r="E10" s="80"/>
      <c r="F10" s="571">
        <f>SUM(F11:F37)</f>
        <v>19910</v>
      </c>
      <c r="G10" s="551">
        <f>SUM(G11:G37)</f>
        <v>322919</v>
      </c>
      <c r="H10" s="536">
        <f>(F10*100)/G10</f>
        <v>6.165632867685085</v>
      </c>
      <c r="J10" s="49"/>
      <c r="K10" s="49"/>
      <c r="L10" s="119"/>
    </row>
    <row r="11" spans="1:9" ht="16.5">
      <c r="A11" s="49">
        <f>Plan1!E10</f>
        <v>19910</v>
      </c>
      <c r="B11" s="159" t="s">
        <v>127</v>
      </c>
      <c r="C11" s="160"/>
      <c r="D11" s="161"/>
      <c r="E11" s="84"/>
      <c r="F11" s="730">
        <f>Plan1!E11</f>
        <v>84</v>
      </c>
      <c r="G11" s="731">
        <f>Plan5!E11</f>
        <v>1912</v>
      </c>
      <c r="H11" s="181">
        <f>(F11*100)/G11</f>
        <v>4.393305439330544</v>
      </c>
      <c r="I11" s="119"/>
    </row>
    <row r="12" spans="2:9" s="154" customFormat="1" ht="16.5">
      <c r="B12" s="85" t="s">
        <v>18</v>
      </c>
      <c r="C12" s="86"/>
      <c r="D12" s="87"/>
      <c r="E12" s="86"/>
      <c r="F12" s="732">
        <f>Plan1!E12</f>
        <v>270</v>
      </c>
      <c r="G12" s="122">
        <f>Plan5!E12</f>
        <v>1940</v>
      </c>
      <c r="H12" s="179">
        <f aca="true" t="shared" si="0" ref="H12:H37">(F12*100)/G12</f>
        <v>13.917525773195877</v>
      </c>
      <c r="I12" s="306"/>
    </row>
    <row r="13" spans="2:9" ht="16.5">
      <c r="B13" s="162" t="s">
        <v>19</v>
      </c>
      <c r="C13" s="160"/>
      <c r="D13" s="161"/>
      <c r="E13" s="84"/>
      <c r="F13" s="730" t="s">
        <v>42</v>
      </c>
      <c r="G13" s="731" t="s">
        <v>42</v>
      </c>
      <c r="H13" s="181" t="s">
        <v>42</v>
      </c>
      <c r="I13" s="119"/>
    </row>
    <row r="14" spans="2:9" s="154" customFormat="1" ht="16.5">
      <c r="B14" s="85" t="s">
        <v>20</v>
      </c>
      <c r="C14" s="86"/>
      <c r="D14" s="87"/>
      <c r="E14" s="86"/>
      <c r="F14" s="732">
        <f>Plan1!E13</f>
        <v>313</v>
      </c>
      <c r="G14" s="122">
        <f>Plan5!E13</f>
        <v>4338</v>
      </c>
      <c r="H14" s="179">
        <f t="shared" si="0"/>
        <v>7.215306592899954</v>
      </c>
      <c r="I14" s="306"/>
    </row>
    <row r="15" spans="2:9" ht="16.5">
      <c r="B15" s="162" t="s">
        <v>21</v>
      </c>
      <c r="C15" s="160"/>
      <c r="D15" s="161"/>
      <c r="E15" s="84"/>
      <c r="F15" s="730">
        <f>Plan1!E14</f>
        <v>942</v>
      </c>
      <c r="G15" s="731">
        <f>Plan5!E14</f>
        <v>10668</v>
      </c>
      <c r="H15" s="181">
        <f t="shared" si="0"/>
        <v>8.830146231721034</v>
      </c>
      <c r="I15" s="119"/>
    </row>
    <row r="16" spans="2:9" s="154" customFormat="1" ht="16.5">
      <c r="B16" s="85" t="s">
        <v>22</v>
      </c>
      <c r="C16" s="86"/>
      <c r="D16" s="87"/>
      <c r="E16" s="86"/>
      <c r="F16" s="732">
        <f>Plan1!E15</f>
        <v>1346</v>
      </c>
      <c r="G16" s="122">
        <f>Plan5!E15</f>
        <v>8819</v>
      </c>
      <c r="H16" s="179">
        <f t="shared" si="0"/>
        <v>15.262501417394262</v>
      </c>
      <c r="I16" s="306"/>
    </row>
    <row r="17" spans="2:9" ht="16.5">
      <c r="B17" s="162" t="s">
        <v>186</v>
      </c>
      <c r="C17" s="160"/>
      <c r="D17" s="161"/>
      <c r="E17" s="84"/>
      <c r="F17" s="730">
        <f>Plan1!E16</f>
        <v>414</v>
      </c>
      <c r="G17" s="731">
        <f>Plan5!E16</f>
        <v>9358</v>
      </c>
      <c r="H17" s="181">
        <f t="shared" si="0"/>
        <v>4.424022226971575</v>
      </c>
      <c r="I17" s="119"/>
    </row>
    <row r="18" spans="2:9" s="154" customFormat="1" ht="16.5">
      <c r="B18" s="85" t="s">
        <v>23</v>
      </c>
      <c r="C18" s="86"/>
      <c r="D18" s="89"/>
      <c r="E18" s="86"/>
      <c r="F18" s="732">
        <f>Plan1!E17</f>
        <v>623</v>
      </c>
      <c r="G18" s="122">
        <f>Plan5!E17</f>
        <v>11369</v>
      </c>
      <c r="H18" s="179">
        <f t="shared" si="0"/>
        <v>5.479813528014777</v>
      </c>
      <c r="I18" s="306"/>
    </row>
    <row r="19" spans="2:9" ht="16.5">
      <c r="B19" s="162" t="s">
        <v>24</v>
      </c>
      <c r="C19" s="160"/>
      <c r="D19" s="163"/>
      <c r="E19" s="84"/>
      <c r="F19" s="730">
        <f>Plan1!E18</f>
        <v>1605</v>
      </c>
      <c r="G19" s="731">
        <f>Plan5!E18</f>
        <v>7990</v>
      </c>
      <c r="H19" s="181">
        <f t="shared" si="0"/>
        <v>20.087609511889863</v>
      </c>
      <c r="I19" s="119"/>
    </row>
    <row r="20" spans="2:9" s="154" customFormat="1" ht="16.5">
      <c r="B20" s="85" t="s">
        <v>25</v>
      </c>
      <c r="C20" s="86"/>
      <c r="D20" s="87"/>
      <c r="E20" s="86"/>
      <c r="F20" s="732">
        <f>Plan1!E19</f>
        <v>888</v>
      </c>
      <c r="G20" s="122">
        <f>Plan5!E19</f>
        <v>5692</v>
      </c>
      <c r="H20" s="179">
        <f t="shared" si="0"/>
        <v>15.600843288826423</v>
      </c>
      <c r="I20" s="306"/>
    </row>
    <row r="21" spans="2:9" ht="16.5">
      <c r="B21" s="162" t="s">
        <v>26</v>
      </c>
      <c r="C21" s="160"/>
      <c r="D21" s="161"/>
      <c r="E21" s="84"/>
      <c r="F21" s="730">
        <f>Plan1!E20</f>
        <v>88</v>
      </c>
      <c r="G21" s="731">
        <f>Plan5!E20</f>
        <v>1545</v>
      </c>
      <c r="H21" s="181">
        <f t="shared" si="0"/>
        <v>5.6957928802588995</v>
      </c>
      <c r="I21" s="119"/>
    </row>
    <row r="22" spans="2:9" s="154" customFormat="1" ht="16.5">
      <c r="B22" s="85" t="s">
        <v>27</v>
      </c>
      <c r="C22" s="86"/>
      <c r="D22" s="87"/>
      <c r="E22" s="86"/>
      <c r="F22" s="732">
        <f>Plan1!E21</f>
        <v>409</v>
      </c>
      <c r="G22" s="122">
        <f>Plan5!E21</f>
        <v>9236</v>
      </c>
      <c r="H22" s="179">
        <f t="shared" si="0"/>
        <v>4.428323949761801</v>
      </c>
      <c r="I22" s="306"/>
    </row>
    <row r="23" spans="2:9" ht="16.5">
      <c r="B23" s="162" t="s">
        <v>28</v>
      </c>
      <c r="C23" s="160"/>
      <c r="D23" s="163"/>
      <c r="E23" s="84"/>
      <c r="F23" s="730">
        <f>Plan1!E22</f>
        <v>641</v>
      </c>
      <c r="G23" s="731">
        <f>Plan5!E22</f>
        <v>19638</v>
      </c>
      <c r="H23" s="181">
        <f t="shared" si="0"/>
        <v>3.2640798451980855</v>
      </c>
      <c r="I23" s="119"/>
    </row>
    <row r="24" spans="2:9" s="154" customFormat="1" ht="16.5">
      <c r="B24" s="85" t="s">
        <v>29</v>
      </c>
      <c r="C24" s="86"/>
      <c r="D24" s="87"/>
      <c r="E24" s="86"/>
      <c r="F24" s="732">
        <f>Plan1!E23</f>
        <v>335</v>
      </c>
      <c r="G24" s="122">
        <f>Plan5!E23</f>
        <v>2509</v>
      </c>
      <c r="H24" s="179">
        <f t="shared" si="0"/>
        <v>13.351933041052211</v>
      </c>
      <c r="I24" s="306"/>
    </row>
    <row r="25" spans="2:9" ht="16.5">
      <c r="B25" s="162" t="s">
        <v>30</v>
      </c>
      <c r="C25" s="160"/>
      <c r="D25" s="163"/>
      <c r="E25" s="92"/>
      <c r="F25" s="730">
        <f>Plan1!E24</f>
        <v>418</v>
      </c>
      <c r="G25" s="731">
        <f>Plan5!E24</f>
        <v>2915</v>
      </c>
      <c r="H25" s="181">
        <f t="shared" si="0"/>
        <v>14.339622641509434</v>
      </c>
      <c r="I25" s="119"/>
    </row>
    <row r="26" spans="2:9" s="154" customFormat="1" ht="16.5">
      <c r="B26" s="85" t="s">
        <v>31</v>
      </c>
      <c r="C26" s="86"/>
      <c r="D26" s="87"/>
      <c r="E26" s="86"/>
      <c r="F26" s="732">
        <f>Plan1!E25</f>
        <v>1540</v>
      </c>
      <c r="G26" s="122">
        <f>Plan5!E25</f>
        <v>38919</v>
      </c>
      <c r="H26" s="179">
        <f t="shared" si="0"/>
        <v>3.9569362008273594</v>
      </c>
      <c r="I26" s="306"/>
    </row>
    <row r="27" spans="2:9" ht="16.5">
      <c r="B27" s="162" t="s">
        <v>32</v>
      </c>
      <c r="C27" s="160"/>
      <c r="D27" s="161"/>
      <c r="E27" s="84"/>
      <c r="F27" s="730">
        <f>Plan1!E26</f>
        <v>453</v>
      </c>
      <c r="G27" s="731">
        <f>Plan5!E26</f>
        <v>3734</v>
      </c>
      <c r="H27" s="181">
        <f t="shared" si="0"/>
        <v>12.13176218532405</v>
      </c>
      <c r="I27" s="119"/>
    </row>
    <row r="28" spans="2:9" s="154" customFormat="1" ht="16.5">
      <c r="B28" s="85" t="s">
        <v>33</v>
      </c>
      <c r="C28" s="86"/>
      <c r="D28" s="87"/>
      <c r="E28" s="86"/>
      <c r="F28" s="732">
        <f>Plan1!E27</f>
        <v>560</v>
      </c>
      <c r="G28" s="122">
        <f>Plan5!E27</f>
        <v>2861</v>
      </c>
      <c r="H28" s="179">
        <f t="shared" si="0"/>
        <v>19.573575672841663</v>
      </c>
      <c r="I28" s="306"/>
    </row>
    <row r="29" spans="2:9" ht="16.5">
      <c r="B29" s="162" t="s">
        <v>121</v>
      </c>
      <c r="C29" s="160"/>
      <c r="D29" s="161"/>
      <c r="E29" s="84"/>
      <c r="F29" s="730">
        <f>Plan1!E28</f>
        <v>537</v>
      </c>
      <c r="G29" s="731">
        <f>Plan5!E28</f>
        <v>3886</v>
      </c>
      <c r="H29" s="181">
        <f t="shared" si="0"/>
        <v>13.8188368502316</v>
      </c>
      <c r="I29" s="119"/>
    </row>
    <row r="30" spans="2:9" s="154" customFormat="1" ht="16.5">
      <c r="B30" s="85" t="s">
        <v>35</v>
      </c>
      <c r="C30" s="86"/>
      <c r="D30" s="87"/>
      <c r="E30" s="86"/>
      <c r="F30" s="732">
        <f>Plan1!E29</f>
        <v>629</v>
      </c>
      <c r="G30" s="122">
        <f>Plan5!E29</f>
        <v>15877</v>
      </c>
      <c r="H30" s="179">
        <f t="shared" si="0"/>
        <v>3.961705611891415</v>
      </c>
      <c r="I30" s="306"/>
    </row>
    <row r="31" spans="2:9" ht="16.5">
      <c r="B31" s="162" t="s">
        <v>36</v>
      </c>
      <c r="C31" s="160"/>
      <c r="D31" s="161"/>
      <c r="E31" s="84"/>
      <c r="F31" s="730">
        <f>Plan1!E30</f>
        <v>1817</v>
      </c>
      <c r="G31" s="731">
        <f>Plan5!E30</f>
        <v>23265</v>
      </c>
      <c r="H31" s="181">
        <f t="shared" si="0"/>
        <v>7.8100150440575975</v>
      </c>
      <c r="I31" s="119"/>
    </row>
    <row r="32" spans="2:9" s="154" customFormat="1" ht="16.5">
      <c r="B32" s="85" t="s">
        <v>37</v>
      </c>
      <c r="C32" s="187"/>
      <c r="D32" s="95"/>
      <c r="E32" s="86"/>
      <c r="F32" s="732">
        <f>Plan1!E31</f>
        <v>336</v>
      </c>
      <c r="G32" s="122">
        <f>Plan5!E31</f>
        <v>4929</v>
      </c>
      <c r="H32" s="179">
        <f t="shared" si="0"/>
        <v>6.816798539257456</v>
      </c>
      <c r="I32" s="306"/>
    </row>
    <row r="33" spans="2:9" ht="16.5">
      <c r="B33" s="162" t="s">
        <v>99</v>
      </c>
      <c r="C33" s="160"/>
      <c r="D33" s="161"/>
      <c r="E33" s="84"/>
      <c r="F33" s="730">
        <f>Plan1!E32</f>
        <v>279</v>
      </c>
      <c r="G33" s="731">
        <f>Plan5!E32</f>
        <v>4486</v>
      </c>
      <c r="H33" s="181">
        <f t="shared" si="0"/>
        <v>6.219349086045475</v>
      </c>
      <c r="I33" s="119"/>
    </row>
    <row r="34" spans="2:9" s="154" customFormat="1" ht="16.5">
      <c r="B34" s="85" t="s">
        <v>38</v>
      </c>
      <c r="C34" s="86"/>
      <c r="D34" s="87"/>
      <c r="E34" s="86"/>
      <c r="F34" s="732">
        <f>Plan1!E33</f>
        <v>54</v>
      </c>
      <c r="G34" s="122">
        <f>Plan5!E33</f>
        <v>1942</v>
      </c>
      <c r="H34" s="179">
        <f t="shared" si="0"/>
        <v>2.780638516992791</v>
      </c>
      <c r="I34" s="306"/>
    </row>
    <row r="35" spans="2:9" ht="16.5">
      <c r="B35" s="162" t="s">
        <v>39</v>
      </c>
      <c r="C35" s="160"/>
      <c r="D35" s="161"/>
      <c r="E35" s="84"/>
      <c r="F35" s="730">
        <f>Plan1!E34</f>
        <v>5100</v>
      </c>
      <c r="G35" s="731">
        <f>Plan5!E34</f>
        <v>120564</v>
      </c>
      <c r="H35" s="181">
        <f t="shared" si="0"/>
        <v>4.230118443316413</v>
      </c>
      <c r="I35" s="119"/>
    </row>
    <row r="36" spans="2:9" s="154" customFormat="1" ht="16.5">
      <c r="B36" s="85" t="s">
        <v>40</v>
      </c>
      <c r="C36" s="86"/>
      <c r="D36" s="87"/>
      <c r="E36" s="86"/>
      <c r="F36" s="732">
        <f>Plan1!E35</f>
        <v>58</v>
      </c>
      <c r="G36" s="122">
        <f>Plan5!E35</f>
        <v>1092</v>
      </c>
      <c r="H36" s="179">
        <f t="shared" si="0"/>
        <v>5.311355311355311</v>
      </c>
      <c r="I36" s="306"/>
    </row>
    <row r="37" spans="2:9" ht="16.5">
      <c r="B37" s="164" t="s">
        <v>41</v>
      </c>
      <c r="C37" s="165"/>
      <c r="D37" s="166"/>
      <c r="E37" s="84"/>
      <c r="F37" s="738">
        <f>Plan1!E36</f>
        <v>171</v>
      </c>
      <c r="G37" s="735">
        <f>Plan5!E36</f>
        <v>3435</v>
      </c>
      <c r="H37" s="182">
        <f t="shared" si="0"/>
        <v>4.978165938864628</v>
      </c>
      <c r="I37" s="119"/>
    </row>
    <row r="38" spans="2:7" ht="15">
      <c r="B38" s="348" t="s">
        <v>169</v>
      </c>
      <c r="C38" s="96" t="s">
        <v>165</v>
      </c>
      <c r="D38" s="96"/>
      <c r="E38" s="66"/>
      <c r="F38" s="49"/>
      <c r="G38" s="49"/>
    </row>
    <row r="39" ht="15">
      <c r="B39" s="594" t="s">
        <v>391</v>
      </c>
    </row>
    <row r="40" ht="12.75">
      <c r="B40" s="348"/>
    </row>
    <row r="49" ht="12.75">
      <c r="B49" s="141"/>
    </row>
    <row r="50" ht="12.75">
      <c r="B50" s="141"/>
    </row>
    <row r="51" ht="12" customHeight="1"/>
  </sheetData>
  <mergeCells count="7">
    <mergeCell ref="B10:D10"/>
    <mergeCell ref="B4:H4"/>
    <mergeCell ref="B2:H2"/>
    <mergeCell ref="F6:F8"/>
    <mergeCell ref="G6:G8"/>
    <mergeCell ref="H6:H8"/>
    <mergeCell ref="B6:D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31.xml><?xml version="1.0" encoding="utf-8"?>
<worksheet xmlns="http://schemas.openxmlformats.org/spreadsheetml/2006/main" xmlns:r="http://schemas.openxmlformats.org/officeDocument/2006/relationships">
  <dimension ref="B2:L50"/>
  <sheetViews>
    <sheetView showGridLines="0" showRowColHeaders="0" defaultGridColor="0" zoomScale="70" zoomScaleNormal="70" colorId="8" workbookViewId="0" topLeftCell="A1">
      <selection activeCell="K22" sqref="K22"/>
    </sheetView>
  </sheetViews>
  <sheetFormatPr defaultColWidth="9.140625" defaultRowHeight="12.75"/>
  <cols>
    <col min="1" max="1" width="1.7109375" style="0" customWidth="1"/>
    <col min="2" max="2" width="38.00390625" style="0" bestFit="1" customWidth="1"/>
    <col min="3" max="3" width="1.7109375" style="0" customWidth="1"/>
    <col min="4" max="4" width="0.9921875" style="0" customWidth="1"/>
    <col min="5" max="5" width="1.7109375" style="0" customWidth="1"/>
    <col min="6" max="6" width="16.57421875" style="0" bestFit="1" customWidth="1"/>
    <col min="7" max="7" width="26.57421875" style="0" bestFit="1" customWidth="1"/>
    <col min="8" max="8" width="28.8515625" style="0" customWidth="1"/>
    <col min="9" max="9" width="2.7109375" style="0" customWidth="1"/>
  </cols>
  <sheetData>
    <row r="1" ht="9" customHeight="1"/>
    <row r="2" spans="2:8" ht="18">
      <c r="B2" s="897" t="s">
        <v>392</v>
      </c>
      <c r="C2" s="897"/>
      <c r="D2" s="897"/>
      <c r="E2" s="897"/>
      <c r="F2" s="897"/>
      <c r="G2" s="897"/>
      <c r="H2" s="897"/>
    </row>
    <row r="3" ht="6" customHeight="1">
      <c r="E3" s="66"/>
    </row>
    <row r="4" spans="2:8" ht="18">
      <c r="B4" s="991" t="s">
        <v>288</v>
      </c>
      <c r="C4" s="991"/>
      <c r="D4" s="991"/>
      <c r="E4" s="991"/>
      <c r="F4" s="991"/>
      <c r="G4" s="991"/>
      <c r="H4" s="991"/>
    </row>
    <row r="5" spans="2:8" ht="12" customHeight="1">
      <c r="B5" s="3"/>
      <c r="C5" s="3"/>
      <c r="D5" s="3"/>
      <c r="E5" s="5"/>
      <c r="F5" s="6"/>
      <c r="G5" s="113"/>
      <c r="H5" s="114"/>
    </row>
    <row r="6" spans="2:8" ht="16.5">
      <c r="B6" s="1005" t="s">
        <v>44</v>
      </c>
      <c r="C6" s="1006"/>
      <c r="D6" s="1007"/>
      <c r="E6" s="71"/>
      <c r="F6" s="1017" t="s">
        <v>79</v>
      </c>
      <c r="G6" s="1017" t="s">
        <v>73</v>
      </c>
      <c r="H6" s="993" t="s">
        <v>428</v>
      </c>
    </row>
    <row r="7" spans="2:8" ht="16.5">
      <c r="B7" s="1008"/>
      <c r="C7" s="1009"/>
      <c r="D7" s="1010"/>
      <c r="E7" s="73"/>
      <c r="F7" s="1018"/>
      <c r="G7" s="1018"/>
      <c r="H7" s="993"/>
    </row>
    <row r="8" spans="2:8" ht="16.5">
      <c r="B8" s="1011"/>
      <c r="C8" s="1012"/>
      <c r="D8" s="1013"/>
      <c r="E8" s="71"/>
      <c r="F8" s="1019"/>
      <c r="G8" s="1019"/>
      <c r="H8" s="994"/>
    </row>
    <row r="9" spans="2:8" ht="4.5" customHeight="1">
      <c r="B9" s="74"/>
      <c r="C9" s="74"/>
      <c r="D9" s="75"/>
      <c r="E9" s="76"/>
      <c r="F9" s="77"/>
      <c r="G9" s="115"/>
      <c r="H9" s="116"/>
    </row>
    <row r="10" spans="2:12" ht="16.5">
      <c r="B10" s="946" t="s">
        <v>106</v>
      </c>
      <c r="C10" s="947"/>
      <c r="D10" s="948"/>
      <c r="E10" s="80"/>
      <c r="F10" s="571">
        <f>Plan2!E10</f>
        <v>4788</v>
      </c>
      <c r="G10" s="551">
        <f>Plan6!E10</f>
        <v>101871</v>
      </c>
      <c r="H10" s="536">
        <f>(F10*100)/G10</f>
        <v>4.700061842918986</v>
      </c>
      <c r="I10" s="49"/>
      <c r="J10" s="49"/>
      <c r="K10" s="49"/>
      <c r="L10" s="119"/>
    </row>
    <row r="11" spans="2:8" ht="16.5">
      <c r="B11" s="159" t="s">
        <v>394</v>
      </c>
      <c r="C11" s="160"/>
      <c r="D11" s="161"/>
      <c r="E11" s="84"/>
      <c r="F11" s="730">
        <f>Plan2!E11</f>
        <v>23</v>
      </c>
      <c r="G11" s="731">
        <f>Plan6!E11</f>
        <v>900</v>
      </c>
      <c r="H11" s="181">
        <f>(F11*100)/G11</f>
        <v>2.5555555555555554</v>
      </c>
    </row>
    <row r="12" spans="2:8" ht="16.5">
      <c r="B12" s="85" t="s">
        <v>395</v>
      </c>
      <c r="C12" s="86"/>
      <c r="D12" s="87"/>
      <c r="E12" s="88"/>
      <c r="F12" s="732">
        <f>Plan2!E12</f>
        <v>88</v>
      </c>
      <c r="G12" s="122">
        <f>Plan6!E12</f>
        <v>1025</v>
      </c>
      <c r="H12" s="179">
        <f>(F12*100)/G12</f>
        <v>8.585365853658537</v>
      </c>
    </row>
    <row r="13" spans="2:8" ht="16.5">
      <c r="B13" s="162" t="s">
        <v>396</v>
      </c>
      <c r="C13" s="160"/>
      <c r="D13" s="161"/>
      <c r="E13" s="84"/>
      <c r="F13" s="730">
        <f>Plan2!E13</f>
        <v>166</v>
      </c>
      <c r="G13" s="731">
        <f>Plan6!E13</f>
        <v>10478</v>
      </c>
      <c r="H13" s="181">
        <f aca="true" t="shared" si="0" ref="H13:H36">(F13*100)/G13</f>
        <v>1.5842718075968696</v>
      </c>
    </row>
    <row r="14" spans="2:8" ht="16.5">
      <c r="B14" s="85" t="s">
        <v>397</v>
      </c>
      <c r="C14" s="86"/>
      <c r="D14" s="87"/>
      <c r="E14" s="88"/>
      <c r="F14" s="732">
        <f>Plan2!E14</f>
        <v>85</v>
      </c>
      <c r="G14" s="122">
        <f>Plan6!E14</f>
        <v>2140</v>
      </c>
      <c r="H14" s="179">
        <f t="shared" si="0"/>
        <v>3.97196261682243</v>
      </c>
    </row>
    <row r="15" spans="2:8" ht="16.5">
      <c r="B15" s="162" t="s">
        <v>398</v>
      </c>
      <c r="C15" s="160"/>
      <c r="D15" s="161"/>
      <c r="E15" s="84"/>
      <c r="F15" s="730">
        <f>Plan2!E15</f>
        <v>414</v>
      </c>
      <c r="G15" s="731">
        <f>Plan6!E15</f>
        <v>9358</v>
      </c>
      <c r="H15" s="181">
        <f t="shared" si="0"/>
        <v>4.424022226971575</v>
      </c>
    </row>
    <row r="16" spans="2:8" ht="16.5">
      <c r="B16" s="85" t="s">
        <v>399</v>
      </c>
      <c r="C16" s="86"/>
      <c r="D16" s="87"/>
      <c r="E16" s="84"/>
      <c r="F16" s="732">
        <f>Plan2!E16</f>
        <v>73</v>
      </c>
      <c r="G16" s="122">
        <f>Plan6!E16</f>
        <v>4540</v>
      </c>
      <c r="H16" s="179">
        <f t="shared" si="0"/>
        <v>1.6079295154185023</v>
      </c>
    </row>
    <row r="17" spans="2:8" ht="16.5">
      <c r="B17" s="162" t="s">
        <v>400</v>
      </c>
      <c r="C17" s="160"/>
      <c r="D17" s="161"/>
      <c r="E17" s="84"/>
      <c r="F17" s="730">
        <f>Plan2!E17</f>
        <v>8</v>
      </c>
      <c r="G17" s="731">
        <f>Plan6!E17</f>
        <v>270</v>
      </c>
      <c r="H17" s="181">
        <f t="shared" si="0"/>
        <v>2.962962962962963</v>
      </c>
    </row>
    <row r="18" spans="2:8" ht="16.5">
      <c r="B18" s="85" t="s">
        <v>401</v>
      </c>
      <c r="C18" s="86"/>
      <c r="D18" s="89"/>
      <c r="E18" s="84"/>
      <c r="F18" s="732">
        <f>Plan2!E18</f>
        <v>83</v>
      </c>
      <c r="G18" s="122">
        <f>Plan6!E18</f>
        <v>6973</v>
      </c>
      <c r="H18" s="179">
        <f t="shared" si="0"/>
        <v>1.1903054639323103</v>
      </c>
    </row>
    <row r="19" spans="2:8" ht="16.5">
      <c r="B19" s="162" t="s">
        <v>402</v>
      </c>
      <c r="C19" s="160"/>
      <c r="D19" s="163"/>
      <c r="E19" s="84"/>
      <c r="F19" s="730" t="s">
        <v>42</v>
      </c>
      <c r="G19" s="731" t="s">
        <v>42</v>
      </c>
      <c r="H19" s="181" t="s">
        <v>42</v>
      </c>
    </row>
    <row r="20" spans="2:8" ht="16.5">
      <c r="B20" s="85" t="s">
        <v>403</v>
      </c>
      <c r="C20" s="86"/>
      <c r="D20" s="87"/>
      <c r="E20" s="84"/>
      <c r="F20" s="732">
        <f>Plan2!E19</f>
        <v>337</v>
      </c>
      <c r="G20" s="122">
        <f>Plan6!E19</f>
        <v>5941</v>
      </c>
      <c r="H20" s="179">
        <f t="shared" si="0"/>
        <v>5.672445716209392</v>
      </c>
    </row>
    <row r="21" spans="2:8" ht="16.5">
      <c r="B21" s="162" t="s">
        <v>404</v>
      </c>
      <c r="C21" s="160"/>
      <c r="D21" s="161"/>
      <c r="E21" s="84"/>
      <c r="F21" s="730" t="s">
        <v>42</v>
      </c>
      <c r="G21" s="731" t="s">
        <v>42</v>
      </c>
      <c r="H21" s="181" t="s">
        <v>42</v>
      </c>
    </row>
    <row r="22" spans="2:8" ht="16.5">
      <c r="B22" s="85" t="s">
        <v>405</v>
      </c>
      <c r="C22" s="86"/>
      <c r="D22" s="87"/>
      <c r="E22" s="84"/>
      <c r="F22" s="732">
        <f>Plan2!E20</f>
        <v>114</v>
      </c>
      <c r="G22" s="122">
        <f>Plan6!E20</f>
        <v>804</v>
      </c>
      <c r="H22" s="179">
        <f t="shared" si="0"/>
        <v>14.17910447761194</v>
      </c>
    </row>
    <row r="23" spans="2:8" ht="16.5">
      <c r="B23" s="162" t="s">
        <v>406</v>
      </c>
      <c r="C23" s="160"/>
      <c r="D23" s="163"/>
      <c r="E23" s="84"/>
      <c r="F23" s="730" t="s">
        <v>42</v>
      </c>
      <c r="G23" s="731" t="s">
        <v>42</v>
      </c>
      <c r="H23" s="181" t="s">
        <v>42</v>
      </c>
    </row>
    <row r="24" spans="2:8" ht="16.5">
      <c r="B24" s="85" t="s">
        <v>407</v>
      </c>
      <c r="C24" s="86"/>
      <c r="D24" s="87"/>
      <c r="E24" s="84"/>
      <c r="F24" s="732">
        <f>Plan2!E21</f>
        <v>45</v>
      </c>
      <c r="G24" s="122">
        <f>Plan6!E21</f>
        <v>844</v>
      </c>
      <c r="H24" s="179">
        <f t="shared" si="0"/>
        <v>5.331753554502369</v>
      </c>
    </row>
    <row r="25" spans="2:8" ht="16.5">
      <c r="B25" s="162" t="s">
        <v>408</v>
      </c>
      <c r="C25" s="160"/>
      <c r="D25" s="163"/>
      <c r="E25" s="92"/>
      <c r="F25" s="730">
        <f>Plan2!E22</f>
        <v>297</v>
      </c>
      <c r="G25" s="731">
        <f>Plan6!E22</f>
        <v>3934</v>
      </c>
      <c r="H25" s="181">
        <f t="shared" si="0"/>
        <v>7.5495678698525674</v>
      </c>
    </row>
    <row r="26" spans="2:8" ht="16.5">
      <c r="B26" s="85" t="s">
        <v>409</v>
      </c>
      <c r="C26" s="86"/>
      <c r="D26" s="87"/>
      <c r="E26" s="84"/>
      <c r="F26" s="732">
        <f>Plan2!E23</f>
        <v>64</v>
      </c>
      <c r="G26" s="122">
        <f>Plan6!E23</f>
        <v>1400</v>
      </c>
      <c r="H26" s="179">
        <f t="shared" si="0"/>
        <v>4.571428571428571</v>
      </c>
    </row>
    <row r="27" spans="2:8" ht="16.5">
      <c r="B27" s="162" t="s">
        <v>410</v>
      </c>
      <c r="C27" s="160"/>
      <c r="D27" s="161"/>
      <c r="E27" s="84"/>
      <c r="F27" s="730">
        <f>Plan2!E24</f>
        <v>29</v>
      </c>
      <c r="G27" s="731">
        <f>Plan6!E24</f>
        <v>1239</v>
      </c>
      <c r="H27" s="181">
        <f t="shared" si="0"/>
        <v>2.340597255851493</v>
      </c>
    </row>
    <row r="28" spans="2:8" ht="16.5">
      <c r="B28" s="85" t="s">
        <v>411</v>
      </c>
      <c r="C28" s="86"/>
      <c r="D28" s="87"/>
      <c r="E28" s="84"/>
      <c r="F28" s="732">
        <f>Plan2!E25</f>
        <v>80</v>
      </c>
      <c r="G28" s="122">
        <f>Plan6!E25</f>
        <v>2618</v>
      </c>
      <c r="H28" s="179">
        <f t="shared" si="0"/>
        <v>3.0557677616501144</v>
      </c>
    </row>
    <row r="29" spans="2:8" ht="16.5">
      <c r="B29" s="162" t="s">
        <v>412</v>
      </c>
      <c r="C29" s="160"/>
      <c r="D29" s="161"/>
      <c r="E29" s="84"/>
      <c r="F29" s="730">
        <f>Plan2!E26</f>
        <v>136</v>
      </c>
      <c r="G29" s="731">
        <f>Plan6!E26</f>
        <v>1578</v>
      </c>
      <c r="H29" s="181">
        <f t="shared" si="0"/>
        <v>8.61850443599493</v>
      </c>
    </row>
    <row r="30" spans="2:8" ht="16.5">
      <c r="B30" s="85" t="s">
        <v>413</v>
      </c>
      <c r="C30" s="86"/>
      <c r="D30" s="87"/>
      <c r="E30" s="84"/>
      <c r="F30" s="732">
        <f>Plan2!E27</f>
        <v>53</v>
      </c>
      <c r="G30" s="122">
        <f>Plan6!E27</f>
        <v>2014</v>
      </c>
      <c r="H30" s="179">
        <f t="shared" si="0"/>
        <v>2.6315789473684212</v>
      </c>
    </row>
    <row r="31" spans="2:8" ht="16.5">
      <c r="B31" s="162" t="s">
        <v>414</v>
      </c>
      <c r="C31" s="160"/>
      <c r="D31" s="161"/>
      <c r="E31" s="84"/>
      <c r="F31" s="730">
        <f>Plan2!E28</f>
        <v>27</v>
      </c>
      <c r="G31" s="731">
        <f>Plan6!E28</f>
        <v>1260</v>
      </c>
      <c r="H31" s="181">
        <f t="shared" si="0"/>
        <v>2.142857142857143</v>
      </c>
    </row>
    <row r="32" spans="2:8" ht="16.5">
      <c r="B32" s="85" t="s">
        <v>415</v>
      </c>
      <c r="C32" s="94"/>
      <c r="D32" s="95"/>
      <c r="E32" s="84"/>
      <c r="F32" s="732">
        <f>Plan2!E29</f>
        <v>719</v>
      </c>
      <c r="G32" s="122">
        <f>Plan6!E29</f>
        <v>10514</v>
      </c>
      <c r="H32" s="179">
        <f t="shared" si="0"/>
        <v>6.838501046224082</v>
      </c>
    </row>
    <row r="33" spans="2:8" ht="16.5">
      <c r="B33" s="162" t="s">
        <v>416</v>
      </c>
      <c r="C33" s="160"/>
      <c r="D33" s="161"/>
      <c r="E33" s="84"/>
      <c r="F33" s="730">
        <f>Plan2!E30</f>
        <v>266</v>
      </c>
      <c r="G33" s="731">
        <f>Plan6!E30</f>
        <v>4634</v>
      </c>
      <c r="H33" s="181">
        <f t="shared" si="0"/>
        <v>5.740181268882175</v>
      </c>
    </row>
    <row r="34" spans="2:8" ht="13.5" customHeight="1">
      <c r="B34" s="85" t="s">
        <v>417</v>
      </c>
      <c r="C34" s="86"/>
      <c r="D34" s="87"/>
      <c r="E34" s="84"/>
      <c r="F34" s="732">
        <f>Plan2!E31</f>
        <v>59</v>
      </c>
      <c r="G34" s="122">
        <f>Plan6!E31</f>
        <v>1239</v>
      </c>
      <c r="H34" s="179">
        <f t="shared" si="0"/>
        <v>4.761904761904762</v>
      </c>
    </row>
    <row r="35" spans="2:8" ht="16.5">
      <c r="B35" s="162" t="s">
        <v>418</v>
      </c>
      <c r="C35" s="160"/>
      <c r="D35" s="161"/>
      <c r="E35" s="84"/>
      <c r="F35" s="730">
        <f>Plan2!E32</f>
        <v>1488</v>
      </c>
      <c r="G35" s="731">
        <f>Plan6!E32</f>
        <v>24924</v>
      </c>
      <c r="H35" s="181">
        <f t="shared" si="0"/>
        <v>5.970149253731344</v>
      </c>
    </row>
    <row r="36" spans="2:8" ht="16.5">
      <c r="B36" s="85" t="s">
        <v>419</v>
      </c>
      <c r="C36" s="86"/>
      <c r="D36" s="87"/>
      <c r="E36" s="84"/>
      <c r="F36" s="732">
        <f>Plan2!E33</f>
        <v>112</v>
      </c>
      <c r="G36" s="122">
        <f>Plan6!E33</f>
        <v>1575</v>
      </c>
      <c r="H36" s="179">
        <f t="shared" si="0"/>
        <v>7.111111111111111</v>
      </c>
    </row>
    <row r="37" spans="2:8" ht="16.5">
      <c r="B37" s="164" t="s">
        <v>420</v>
      </c>
      <c r="C37" s="165"/>
      <c r="D37" s="166"/>
      <c r="E37" s="84"/>
      <c r="F37" s="738">
        <f>Plan2!E34</f>
        <v>22</v>
      </c>
      <c r="G37" s="735">
        <f>Plan6!E34</f>
        <v>1669</v>
      </c>
      <c r="H37" s="182">
        <v>0</v>
      </c>
    </row>
    <row r="38" spans="2:7" ht="15">
      <c r="B38" s="348" t="s">
        <v>169</v>
      </c>
      <c r="C38" s="96"/>
      <c r="D38" s="96"/>
      <c r="E38" s="66"/>
      <c r="F38" s="49"/>
      <c r="G38" s="49"/>
    </row>
    <row r="39" ht="15">
      <c r="B39" s="594" t="s">
        <v>391</v>
      </c>
    </row>
    <row r="49" ht="12.75">
      <c r="B49" s="141"/>
    </row>
    <row r="50" ht="12.75">
      <c r="B50" s="141"/>
    </row>
  </sheetData>
  <mergeCells count="7">
    <mergeCell ref="B2:H2"/>
    <mergeCell ref="B10:D10"/>
    <mergeCell ref="B4:H4"/>
    <mergeCell ref="B6:D8"/>
    <mergeCell ref="F6:F8"/>
    <mergeCell ref="G6:G8"/>
    <mergeCell ref="H6:H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32.xml><?xml version="1.0" encoding="utf-8"?>
<worksheet xmlns="http://schemas.openxmlformats.org/spreadsheetml/2006/main" xmlns:r="http://schemas.openxmlformats.org/officeDocument/2006/relationships">
  <dimension ref="B2:L50"/>
  <sheetViews>
    <sheetView showGridLines="0" showRowColHeaders="0" defaultGridColor="0" zoomScale="70" zoomScaleNormal="70" colorId="8" workbookViewId="0" topLeftCell="A1">
      <selection activeCell="H20" sqref="H20"/>
    </sheetView>
  </sheetViews>
  <sheetFormatPr defaultColWidth="9.140625" defaultRowHeight="12.75"/>
  <cols>
    <col min="1" max="1" width="1.7109375" style="0" customWidth="1"/>
    <col min="2" max="2" width="22.28125" style="0" customWidth="1"/>
    <col min="3" max="3" width="6.7109375" style="0" customWidth="1"/>
    <col min="4" max="4" width="1.8515625" style="0" customWidth="1"/>
    <col min="5" max="5" width="1.7109375" style="0" customWidth="1"/>
    <col min="6" max="6" width="19.28125" style="0" customWidth="1"/>
    <col min="7" max="7" width="20.57421875" style="0" customWidth="1"/>
    <col min="8" max="8" width="27.8515625" style="0" customWidth="1"/>
    <col min="9" max="9" width="2.7109375" style="0" customWidth="1"/>
  </cols>
  <sheetData>
    <row r="2" spans="2:8" ht="18">
      <c r="B2" s="897" t="s">
        <v>392</v>
      </c>
      <c r="C2" s="897"/>
      <c r="D2" s="897"/>
      <c r="E2" s="897"/>
      <c r="F2" s="897"/>
      <c r="G2" s="897"/>
      <c r="H2" s="897"/>
    </row>
    <row r="3" ht="12.75">
      <c r="E3" s="66"/>
    </row>
    <row r="4" spans="2:8" ht="18">
      <c r="B4" s="991" t="s">
        <v>290</v>
      </c>
      <c r="C4" s="991"/>
      <c r="D4" s="991"/>
      <c r="E4" s="991"/>
      <c r="F4" s="991"/>
      <c r="G4" s="991"/>
      <c r="H4" s="991"/>
    </row>
    <row r="5" spans="2:8" ht="12" customHeight="1">
      <c r="B5" s="3"/>
      <c r="C5" s="3"/>
      <c r="D5" s="3"/>
      <c r="E5" s="5"/>
      <c r="F5" s="6"/>
      <c r="G5" s="113"/>
      <c r="H5" s="114"/>
    </row>
    <row r="6" spans="2:8" ht="16.5">
      <c r="B6" s="1005" t="s">
        <v>44</v>
      </c>
      <c r="C6" s="1006"/>
      <c r="D6" s="1007"/>
      <c r="E6" s="71"/>
      <c r="F6" s="992" t="s">
        <v>83</v>
      </c>
      <c r="G6" s="992" t="s">
        <v>73</v>
      </c>
      <c r="H6" s="993" t="s">
        <v>429</v>
      </c>
    </row>
    <row r="7" spans="2:8" ht="16.5">
      <c r="B7" s="1008"/>
      <c r="C7" s="1009"/>
      <c r="D7" s="1010"/>
      <c r="E7" s="73"/>
      <c r="F7" s="993"/>
      <c r="G7" s="993"/>
      <c r="H7" s="993"/>
    </row>
    <row r="8" spans="2:8" ht="16.5">
      <c r="B8" s="1011"/>
      <c r="C8" s="1012"/>
      <c r="D8" s="1013"/>
      <c r="E8" s="71"/>
      <c r="F8" s="994"/>
      <c r="G8" s="994"/>
      <c r="H8" s="994"/>
    </row>
    <row r="9" spans="2:8" ht="4.5" customHeight="1">
      <c r="B9" s="74"/>
      <c r="C9" s="74"/>
      <c r="D9" s="75"/>
      <c r="E9" s="76"/>
      <c r="F9" s="77"/>
      <c r="G9" s="115"/>
      <c r="H9" s="116"/>
    </row>
    <row r="10" spans="2:12" ht="16.5">
      <c r="B10" s="946" t="s">
        <v>106</v>
      </c>
      <c r="C10" s="947"/>
      <c r="D10" s="948"/>
      <c r="E10" s="80"/>
      <c r="F10" s="535">
        <f>Plan4!E10</f>
        <v>127393</v>
      </c>
      <c r="G10" s="537">
        <f>Plan6!E10</f>
        <v>101871</v>
      </c>
      <c r="H10" s="538">
        <f>(F10*100)/G10</f>
        <v>125.0532536246822</v>
      </c>
      <c r="I10" s="233"/>
      <c r="J10" s="49"/>
      <c r="K10" s="49"/>
      <c r="L10" s="119"/>
    </row>
    <row r="11" spans="2:8" ht="16.5">
      <c r="B11" s="159" t="s">
        <v>394</v>
      </c>
      <c r="C11" s="160"/>
      <c r="D11" s="161"/>
      <c r="E11" s="84"/>
      <c r="F11" s="481">
        <f>Plan4!E11</f>
        <v>1218</v>
      </c>
      <c r="G11" s="482">
        <f>Plan6!E11</f>
        <v>900</v>
      </c>
      <c r="H11" s="174">
        <f aca="true" t="shared" si="0" ref="H11:H18">(F11*100)/G11</f>
        <v>135.33333333333334</v>
      </c>
    </row>
    <row r="12" spans="2:8" ht="16.5">
      <c r="B12" s="85" t="s">
        <v>395</v>
      </c>
      <c r="C12" s="86"/>
      <c r="D12" s="87"/>
      <c r="E12" s="88"/>
      <c r="F12" s="483">
        <f>Plan4!E12</f>
        <v>1147</v>
      </c>
      <c r="G12" s="426">
        <f>Plan6!E12</f>
        <v>1025</v>
      </c>
      <c r="H12" s="121">
        <f t="shared" si="0"/>
        <v>111.90243902439025</v>
      </c>
    </row>
    <row r="13" spans="2:8" ht="16.5">
      <c r="B13" s="162" t="s">
        <v>396</v>
      </c>
      <c r="C13" s="160"/>
      <c r="D13" s="161"/>
      <c r="E13" s="84"/>
      <c r="F13" s="481">
        <f>Plan4!E13</f>
        <v>13323</v>
      </c>
      <c r="G13" s="482">
        <f>Plan6!E13</f>
        <v>10478</v>
      </c>
      <c r="H13" s="412">
        <f t="shared" si="0"/>
        <v>127.15212826875359</v>
      </c>
    </row>
    <row r="14" spans="2:8" ht="16.5">
      <c r="B14" s="85" t="s">
        <v>397</v>
      </c>
      <c r="C14" s="86"/>
      <c r="D14" s="87"/>
      <c r="E14" s="88"/>
      <c r="F14" s="483">
        <f>Plan4!E14</f>
        <v>2592</v>
      </c>
      <c r="G14" s="426">
        <f>Plan6!E14</f>
        <v>2140</v>
      </c>
      <c r="H14" s="121">
        <f t="shared" si="0"/>
        <v>121.1214953271028</v>
      </c>
    </row>
    <row r="15" spans="2:8" ht="16.5">
      <c r="B15" s="162" t="s">
        <v>398</v>
      </c>
      <c r="C15" s="160"/>
      <c r="D15" s="161"/>
      <c r="E15" s="84"/>
      <c r="F15" s="481">
        <f>Plan4!E15</f>
        <v>12353</v>
      </c>
      <c r="G15" s="482">
        <f>Plan6!E15</f>
        <v>9358</v>
      </c>
      <c r="H15" s="174">
        <f t="shared" si="0"/>
        <v>132.00470185937166</v>
      </c>
    </row>
    <row r="16" spans="2:8" ht="16.5">
      <c r="B16" s="85" t="s">
        <v>399</v>
      </c>
      <c r="C16" s="86"/>
      <c r="D16" s="87"/>
      <c r="E16" s="84"/>
      <c r="F16" s="483">
        <f>Plan4!E16</f>
        <v>6030</v>
      </c>
      <c r="G16" s="426">
        <f>Plan6!E16</f>
        <v>4540</v>
      </c>
      <c r="H16" s="121">
        <f t="shared" si="0"/>
        <v>132.8193832599119</v>
      </c>
    </row>
    <row r="17" spans="2:8" ht="16.5">
      <c r="B17" s="162" t="s">
        <v>400</v>
      </c>
      <c r="C17" s="160"/>
      <c r="D17" s="161"/>
      <c r="E17" s="84"/>
      <c r="F17" s="481">
        <f>Plan4!E17</f>
        <v>270</v>
      </c>
      <c r="G17" s="482">
        <f>Plan6!E17</f>
        <v>270</v>
      </c>
      <c r="H17" s="174">
        <f t="shared" si="0"/>
        <v>100</v>
      </c>
    </row>
    <row r="18" spans="2:8" s="418" customFormat="1" ht="16.5">
      <c r="B18" s="85" t="s">
        <v>401</v>
      </c>
      <c r="C18" s="86"/>
      <c r="D18" s="95"/>
      <c r="E18" s="84"/>
      <c r="F18" s="483">
        <f>Plan4!E18</f>
        <v>8537</v>
      </c>
      <c r="G18" s="426">
        <f>Plan6!E18</f>
        <v>6973</v>
      </c>
      <c r="H18" s="121">
        <f t="shared" si="0"/>
        <v>122.42937042879679</v>
      </c>
    </row>
    <row r="19" spans="2:8" ht="16.5">
      <c r="B19" s="162" t="s">
        <v>402</v>
      </c>
      <c r="C19" s="160"/>
      <c r="D19" s="163"/>
      <c r="E19" s="84"/>
      <c r="F19" s="481" t="s">
        <v>42</v>
      </c>
      <c r="G19" s="482" t="s">
        <v>42</v>
      </c>
      <c r="H19" s="174" t="s">
        <v>42</v>
      </c>
    </row>
    <row r="20" spans="2:8" ht="16.5">
      <c r="B20" s="85" t="s">
        <v>403</v>
      </c>
      <c r="C20" s="86"/>
      <c r="D20" s="87"/>
      <c r="E20" s="84"/>
      <c r="F20" s="483">
        <f>Plan4!E19</f>
        <v>7030</v>
      </c>
      <c r="G20" s="426">
        <f>Plan6!E19</f>
        <v>5941</v>
      </c>
      <c r="H20" s="121">
        <f>(F20*100)/G20</f>
        <v>118.33024743309207</v>
      </c>
    </row>
    <row r="21" spans="2:8" ht="16.5">
      <c r="B21" s="162" t="s">
        <v>404</v>
      </c>
      <c r="C21" s="160"/>
      <c r="D21" s="161"/>
      <c r="E21" s="84"/>
      <c r="F21" s="481" t="s">
        <v>42</v>
      </c>
      <c r="G21" s="482" t="s">
        <v>42</v>
      </c>
      <c r="H21" s="174" t="s">
        <v>42</v>
      </c>
    </row>
    <row r="22" spans="2:8" ht="16.5">
      <c r="B22" s="85" t="s">
        <v>405</v>
      </c>
      <c r="C22" s="86"/>
      <c r="D22" s="87"/>
      <c r="E22" s="84"/>
      <c r="F22" s="483">
        <f>Plan4!E20</f>
        <v>902</v>
      </c>
      <c r="G22" s="426">
        <f>Plan6!E20</f>
        <v>804</v>
      </c>
      <c r="H22" s="121">
        <f aca="true" t="shared" si="1" ref="H22:H28">(F22*100)/G22</f>
        <v>112.18905472636816</v>
      </c>
    </row>
    <row r="23" spans="2:8" ht="16.5">
      <c r="B23" s="162" t="s">
        <v>406</v>
      </c>
      <c r="C23" s="160"/>
      <c r="D23" s="163"/>
      <c r="E23" s="84"/>
      <c r="F23" s="481" t="s">
        <v>42</v>
      </c>
      <c r="G23" s="482" t="s">
        <v>42</v>
      </c>
      <c r="H23" s="174" t="s">
        <v>42</v>
      </c>
    </row>
    <row r="24" spans="2:8" ht="16.5">
      <c r="B24" s="85" t="s">
        <v>407</v>
      </c>
      <c r="C24" s="86"/>
      <c r="D24" s="87"/>
      <c r="E24" s="84"/>
      <c r="F24" s="483">
        <f>Plan4!E21</f>
        <v>1156</v>
      </c>
      <c r="G24" s="426">
        <f>Plan6!E21</f>
        <v>844</v>
      </c>
      <c r="H24" s="121">
        <f t="shared" si="1"/>
        <v>136.96682464454977</v>
      </c>
    </row>
    <row r="25" spans="2:8" ht="16.5">
      <c r="B25" s="162" t="s">
        <v>408</v>
      </c>
      <c r="C25" s="160"/>
      <c r="D25" s="163"/>
      <c r="E25" s="92"/>
      <c r="F25" s="481">
        <f>Plan4!E22</f>
        <v>4168</v>
      </c>
      <c r="G25" s="482">
        <f>Plan6!E22</f>
        <v>3934</v>
      </c>
      <c r="H25" s="174">
        <f t="shared" si="1"/>
        <v>105.94814438230809</v>
      </c>
    </row>
    <row r="26" spans="2:8" ht="16.5">
      <c r="B26" s="85" t="s">
        <v>409</v>
      </c>
      <c r="C26" s="86"/>
      <c r="D26" s="87"/>
      <c r="E26" s="84"/>
      <c r="F26" s="483">
        <f>Plan4!E23</f>
        <v>1683</v>
      </c>
      <c r="G26" s="426">
        <f>Plan6!E23</f>
        <v>1400</v>
      </c>
      <c r="H26" s="121">
        <f t="shared" si="1"/>
        <v>120.21428571428571</v>
      </c>
    </row>
    <row r="27" spans="2:8" ht="16.5">
      <c r="B27" s="162" t="s">
        <v>410</v>
      </c>
      <c r="C27" s="160"/>
      <c r="D27" s="161"/>
      <c r="E27" s="84"/>
      <c r="F27" s="481">
        <f>Plan4!E24</f>
        <v>1586</v>
      </c>
      <c r="G27" s="482">
        <f>Plan6!E24</f>
        <v>1239</v>
      </c>
      <c r="H27" s="174">
        <f t="shared" si="1"/>
        <v>128.00645682001615</v>
      </c>
    </row>
    <row r="28" spans="2:8" ht="16.5">
      <c r="B28" s="85" t="s">
        <v>411</v>
      </c>
      <c r="C28" s="86"/>
      <c r="D28" s="87"/>
      <c r="E28" s="84"/>
      <c r="F28" s="483">
        <f>Plan4!E25</f>
        <v>3344</v>
      </c>
      <c r="G28" s="426">
        <f>Plan6!E25</f>
        <v>2618</v>
      </c>
      <c r="H28" s="121">
        <f t="shared" si="1"/>
        <v>127.73109243697479</v>
      </c>
    </row>
    <row r="29" spans="2:8" ht="16.5">
      <c r="B29" s="162" t="s">
        <v>412</v>
      </c>
      <c r="C29" s="160"/>
      <c r="D29" s="161"/>
      <c r="E29" s="84"/>
      <c r="F29" s="481">
        <f>Plan4!E26</f>
        <v>2101</v>
      </c>
      <c r="G29" s="482">
        <f>Plan6!E26</f>
        <v>1578</v>
      </c>
      <c r="H29" s="174">
        <f aca="true" t="shared" si="2" ref="H29:H36">(F29*100)/G29</f>
        <v>133.14321926489228</v>
      </c>
    </row>
    <row r="30" spans="2:8" ht="16.5">
      <c r="B30" s="85" t="s">
        <v>413</v>
      </c>
      <c r="C30" s="86"/>
      <c r="D30" s="87"/>
      <c r="E30" s="84"/>
      <c r="F30" s="483">
        <f>Plan4!E27</f>
        <v>2584</v>
      </c>
      <c r="G30" s="426">
        <f>Plan6!E27</f>
        <v>2014</v>
      </c>
      <c r="H30" s="121">
        <f t="shared" si="2"/>
        <v>128.30188679245282</v>
      </c>
    </row>
    <row r="31" spans="2:8" ht="16.5">
      <c r="B31" s="162" t="s">
        <v>414</v>
      </c>
      <c r="C31" s="160"/>
      <c r="D31" s="161"/>
      <c r="E31" s="84"/>
      <c r="F31" s="481">
        <f>Plan4!E28</f>
        <v>1610</v>
      </c>
      <c r="G31" s="482">
        <f>Plan6!E28</f>
        <v>1260</v>
      </c>
      <c r="H31" s="284">
        <f t="shared" si="2"/>
        <v>127.77777777777777</v>
      </c>
    </row>
    <row r="32" spans="2:8" ht="16.5">
      <c r="B32" s="85" t="s">
        <v>415</v>
      </c>
      <c r="C32" s="94"/>
      <c r="D32" s="95"/>
      <c r="E32" s="84"/>
      <c r="F32" s="483">
        <f>Plan4!E29</f>
        <v>13165</v>
      </c>
      <c r="G32" s="426">
        <f>Plan6!E29</f>
        <v>10514</v>
      </c>
      <c r="H32" s="121">
        <f t="shared" si="2"/>
        <v>125.21400038044511</v>
      </c>
    </row>
    <row r="33" spans="2:8" ht="16.5">
      <c r="B33" s="162" t="s">
        <v>416</v>
      </c>
      <c r="C33" s="160"/>
      <c r="D33" s="161"/>
      <c r="E33" s="84"/>
      <c r="F33" s="481">
        <f>Plan4!E30</f>
        <v>5742</v>
      </c>
      <c r="G33" s="482">
        <f>Plan6!E30</f>
        <v>4634</v>
      </c>
      <c r="H33" s="174">
        <f t="shared" si="2"/>
        <v>123.9102287440656</v>
      </c>
    </row>
    <row r="34" spans="2:8" ht="16.5">
      <c r="B34" s="85" t="s">
        <v>417</v>
      </c>
      <c r="C34" s="86"/>
      <c r="D34" s="87"/>
      <c r="E34" s="84"/>
      <c r="F34" s="483">
        <f>Plan4!E31</f>
        <v>1577</v>
      </c>
      <c r="G34" s="426">
        <f>Plan6!E31</f>
        <v>1239</v>
      </c>
      <c r="H34" s="121">
        <f t="shared" si="2"/>
        <v>127.28006456820016</v>
      </c>
    </row>
    <row r="35" spans="2:8" ht="16.5">
      <c r="B35" s="162" t="s">
        <v>418</v>
      </c>
      <c r="C35" s="160"/>
      <c r="D35" s="161"/>
      <c r="E35" s="84"/>
      <c r="F35" s="481">
        <f>Plan4!E32</f>
        <v>31236</v>
      </c>
      <c r="G35" s="482">
        <f>Plan6!E32</f>
        <v>24924</v>
      </c>
      <c r="H35" s="174">
        <f t="shared" si="2"/>
        <v>125.32498796340876</v>
      </c>
    </row>
    <row r="36" spans="2:8" ht="16.5">
      <c r="B36" s="85" t="s">
        <v>419</v>
      </c>
      <c r="C36" s="86"/>
      <c r="D36" s="87"/>
      <c r="E36" s="84"/>
      <c r="F36" s="483">
        <f>Plan4!E33</f>
        <v>1953</v>
      </c>
      <c r="G36" s="426">
        <f>Plan6!E33</f>
        <v>1575</v>
      </c>
      <c r="H36" s="121">
        <f t="shared" si="2"/>
        <v>124</v>
      </c>
    </row>
    <row r="37" spans="2:8" ht="16.5">
      <c r="B37" s="164" t="s">
        <v>420</v>
      </c>
      <c r="C37" s="165"/>
      <c r="D37" s="166"/>
      <c r="E37" s="84"/>
      <c r="F37" s="484">
        <f>Plan4!E34</f>
        <v>2086</v>
      </c>
      <c r="G37" s="485">
        <f>Plan6!E34</f>
        <v>1669</v>
      </c>
      <c r="H37" s="175">
        <v>0</v>
      </c>
    </row>
    <row r="38" spans="2:6" ht="15">
      <c r="B38" s="348" t="s">
        <v>169</v>
      </c>
      <c r="C38" s="96"/>
      <c r="D38" s="96"/>
      <c r="E38" s="66"/>
      <c r="F38" s="49"/>
    </row>
    <row r="39" ht="15">
      <c r="B39" s="594" t="s">
        <v>391</v>
      </c>
    </row>
    <row r="40" ht="12.75">
      <c r="B40" s="353"/>
    </row>
    <row r="49" ht="12.75">
      <c r="B49" s="141"/>
    </row>
    <row r="50" ht="12.75">
      <c r="B50" s="141"/>
    </row>
  </sheetData>
  <mergeCells count="7">
    <mergeCell ref="B2:H2"/>
    <mergeCell ref="B6:D8"/>
    <mergeCell ref="B10:D10"/>
    <mergeCell ref="B4:H4"/>
    <mergeCell ref="F6:F8"/>
    <mergeCell ref="G6:G8"/>
    <mergeCell ref="H6:H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33.xml><?xml version="1.0" encoding="utf-8"?>
<worksheet xmlns="http://schemas.openxmlformats.org/spreadsheetml/2006/main" xmlns:r="http://schemas.openxmlformats.org/officeDocument/2006/relationships">
  <dimension ref="B2:L50"/>
  <sheetViews>
    <sheetView showGridLines="0" showRowColHeaders="0" defaultGridColor="0" zoomScale="70" zoomScaleNormal="70" colorId="8" workbookViewId="0" topLeftCell="A1">
      <selection activeCell="K16" sqref="K16"/>
    </sheetView>
  </sheetViews>
  <sheetFormatPr defaultColWidth="9.140625" defaultRowHeight="12.75"/>
  <cols>
    <col min="1" max="1" width="1.7109375" style="0" customWidth="1"/>
    <col min="2" max="2" width="28.140625" style="0" customWidth="1"/>
    <col min="3" max="3" width="0.5625" style="0" customWidth="1"/>
    <col min="4" max="4" width="2.00390625" style="0" customWidth="1"/>
    <col min="5" max="5" width="2.28125" style="0" customWidth="1"/>
    <col min="6" max="6" width="27.57421875" style="0" customWidth="1"/>
    <col min="7" max="7" width="20.57421875" style="0" customWidth="1"/>
    <col min="8" max="8" width="25.00390625" style="0" customWidth="1"/>
    <col min="9" max="9" width="2.7109375" style="0" customWidth="1"/>
  </cols>
  <sheetData>
    <row r="2" spans="2:8" ht="18">
      <c r="B2" s="1020" t="s">
        <v>392</v>
      </c>
      <c r="C2" s="1020"/>
      <c r="D2" s="1020"/>
      <c r="E2" s="1020"/>
      <c r="F2" s="1020"/>
      <c r="G2" s="1020"/>
      <c r="H2" s="1020"/>
    </row>
    <row r="3" ht="12.75">
      <c r="E3" s="66"/>
    </row>
    <row r="4" spans="2:8" ht="18">
      <c r="B4" s="991" t="s">
        <v>291</v>
      </c>
      <c r="C4" s="991"/>
      <c r="D4" s="991"/>
      <c r="E4" s="991"/>
      <c r="F4" s="991"/>
      <c r="G4" s="991"/>
      <c r="H4" s="991"/>
    </row>
    <row r="5" spans="2:8" ht="12" customHeight="1">
      <c r="B5" s="3"/>
      <c r="C5" s="3"/>
      <c r="D5" s="3"/>
      <c r="E5" s="5"/>
      <c r="F5" s="6"/>
      <c r="G5" s="113"/>
      <c r="H5" s="114"/>
    </row>
    <row r="6" spans="2:8" ht="16.5">
      <c r="B6" s="1005" t="s">
        <v>210</v>
      </c>
      <c r="C6" s="1006"/>
      <c r="D6" s="1007"/>
      <c r="E6" s="71"/>
      <c r="F6" s="992" t="s">
        <v>88</v>
      </c>
      <c r="G6" s="992" t="s">
        <v>73</v>
      </c>
      <c r="H6" s="993" t="s">
        <v>91</v>
      </c>
    </row>
    <row r="7" spans="2:8" ht="16.5">
      <c r="B7" s="1008"/>
      <c r="C7" s="1009"/>
      <c r="D7" s="1010"/>
      <c r="E7" s="73"/>
      <c r="F7" s="993"/>
      <c r="G7" s="993"/>
      <c r="H7" s="993"/>
    </row>
    <row r="8" spans="2:8" ht="16.5">
      <c r="B8" s="1011"/>
      <c r="C8" s="1012"/>
      <c r="D8" s="1013"/>
      <c r="E8" s="71"/>
      <c r="F8" s="994"/>
      <c r="G8" s="994"/>
      <c r="H8" s="994"/>
    </row>
    <row r="9" spans="2:8" ht="4.5" customHeight="1">
      <c r="B9" s="74"/>
      <c r="C9" s="74"/>
      <c r="D9" s="75"/>
      <c r="E9" s="76"/>
      <c r="F9" s="77"/>
      <c r="G9" s="115"/>
      <c r="H9" s="116"/>
    </row>
    <row r="10" spans="2:12" ht="16.5">
      <c r="B10" s="946" t="s">
        <v>101</v>
      </c>
      <c r="C10" s="947"/>
      <c r="D10" s="948"/>
      <c r="E10" s="80"/>
      <c r="F10" s="571">
        <f>Plan1!E10+Plan3!E10</f>
        <v>427595</v>
      </c>
      <c r="G10" s="551">
        <f>Plan5!E10</f>
        <v>322919</v>
      </c>
      <c r="H10" s="739">
        <f aca="true" t="shared" si="0" ref="H10:H19">F10/G10</f>
        <v>1.3241555931982942</v>
      </c>
      <c r="J10" s="49"/>
      <c r="K10" s="49"/>
      <c r="L10" s="119"/>
    </row>
    <row r="11" spans="2:9" ht="16.5">
      <c r="B11" s="159" t="s">
        <v>127</v>
      </c>
      <c r="C11" s="160"/>
      <c r="D11" s="161"/>
      <c r="E11" s="84"/>
      <c r="F11" s="730">
        <f>Plan1!E11+Plan3!E11</f>
        <v>2586</v>
      </c>
      <c r="G11" s="731">
        <f>Plan5!E11</f>
        <v>1912</v>
      </c>
      <c r="H11" s="740">
        <f t="shared" si="0"/>
        <v>1.352510460251046</v>
      </c>
      <c r="I11" s="119"/>
    </row>
    <row r="12" spans="2:9" ht="16.5">
      <c r="B12" s="85" t="s">
        <v>18</v>
      </c>
      <c r="C12" s="86"/>
      <c r="D12" s="87"/>
      <c r="E12" s="88"/>
      <c r="F12" s="732">
        <f>Plan1!E12+Plan3!E12</f>
        <v>3120</v>
      </c>
      <c r="G12" s="122">
        <f>Plan5!E12</f>
        <v>1940</v>
      </c>
      <c r="H12" s="741">
        <f t="shared" si="0"/>
        <v>1.6082474226804124</v>
      </c>
      <c r="I12" s="119"/>
    </row>
    <row r="13" spans="2:9" ht="16.5">
      <c r="B13" s="162" t="s">
        <v>19</v>
      </c>
      <c r="C13" s="160"/>
      <c r="D13" s="161"/>
      <c r="E13" s="84"/>
      <c r="F13" s="730" t="s">
        <v>42</v>
      </c>
      <c r="G13" s="731" t="s">
        <v>42</v>
      </c>
      <c r="H13" s="740" t="s">
        <v>42</v>
      </c>
      <c r="I13" s="119"/>
    </row>
    <row r="14" spans="2:9" ht="16.5">
      <c r="B14" s="85" t="s">
        <v>20</v>
      </c>
      <c r="C14" s="86"/>
      <c r="D14" s="87"/>
      <c r="E14" s="88"/>
      <c r="F14" s="732">
        <f>Plan1!E13+Plan3!E13</f>
        <v>4981</v>
      </c>
      <c r="G14" s="122">
        <f>Plan5!E13</f>
        <v>4338</v>
      </c>
      <c r="H14" s="741">
        <f t="shared" si="0"/>
        <v>1.148224988473951</v>
      </c>
      <c r="I14" s="119"/>
    </row>
    <row r="15" spans="2:9" ht="16.5">
      <c r="B15" s="162" t="s">
        <v>21</v>
      </c>
      <c r="C15" s="160"/>
      <c r="D15" s="161"/>
      <c r="E15" s="84"/>
      <c r="F15" s="730">
        <f>Plan1!E14+Plan3!E14</f>
        <v>15528</v>
      </c>
      <c r="G15" s="731">
        <f>Plan5!E14</f>
        <v>10668</v>
      </c>
      <c r="H15" s="740">
        <f t="shared" si="0"/>
        <v>1.455568053993251</v>
      </c>
      <c r="I15" s="119"/>
    </row>
    <row r="16" spans="2:9" ht="16.5">
      <c r="B16" s="85" t="s">
        <v>22</v>
      </c>
      <c r="C16" s="86"/>
      <c r="D16" s="87"/>
      <c r="E16" s="84"/>
      <c r="F16" s="732">
        <f>Plan1!E15+Plan3!E15</f>
        <v>11911</v>
      </c>
      <c r="G16" s="122">
        <f>Plan5!E15</f>
        <v>8819</v>
      </c>
      <c r="H16" s="741">
        <f t="shared" si="0"/>
        <v>1.3506066447443021</v>
      </c>
      <c r="I16" s="119"/>
    </row>
    <row r="17" spans="2:9" ht="16.5">
      <c r="B17" s="162" t="s">
        <v>302</v>
      </c>
      <c r="C17" s="160"/>
      <c r="D17" s="161"/>
      <c r="E17" s="84"/>
      <c r="F17" s="730">
        <f>Plan1!E16+Plan3!E16</f>
        <v>12767</v>
      </c>
      <c r="G17" s="731">
        <f>Plan5!E16</f>
        <v>9358</v>
      </c>
      <c r="H17" s="740">
        <f t="shared" si="0"/>
        <v>1.3642872408634323</v>
      </c>
      <c r="I17" s="119"/>
    </row>
    <row r="18" spans="2:9" s="418" customFormat="1" ht="16.5">
      <c r="B18" s="85" t="s">
        <v>23</v>
      </c>
      <c r="C18" s="86"/>
      <c r="D18" s="95"/>
      <c r="E18" s="84"/>
      <c r="F18" s="732">
        <f>Plan1!E17+Plan3!E17</f>
        <v>16664</v>
      </c>
      <c r="G18" s="122">
        <f>Plan5!E17</f>
        <v>11369</v>
      </c>
      <c r="H18" s="741">
        <f t="shared" si="0"/>
        <v>1.4657401706394582</v>
      </c>
      <c r="I18" s="429"/>
    </row>
    <row r="19" spans="2:9" ht="16.5">
      <c r="B19" s="162" t="s">
        <v>24</v>
      </c>
      <c r="C19" s="160"/>
      <c r="D19" s="163"/>
      <c r="E19" s="84"/>
      <c r="F19" s="730">
        <f>Plan1!E18+Plan3!E18</f>
        <v>12959</v>
      </c>
      <c r="G19" s="731">
        <f>Plan5!E18</f>
        <v>7990</v>
      </c>
      <c r="H19" s="740">
        <f t="shared" si="0"/>
        <v>1.6219023779724655</v>
      </c>
      <c r="I19" s="119"/>
    </row>
    <row r="20" spans="2:9" ht="16.5">
      <c r="B20" s="85" t="s">
        <v>25</v>
      </c>
      <c r="C20" s="86"/>
      <c r="D20" s="87"/>
      <c r="E20" s="84"/>
      <c r="F20" s="732">
        <f>Plan1!E19+Plan3!E19</f>
        <v>7189</v>
      </c>
      <c r="G20" s="122">
        <f>Plan5!E19</f>
        <v>5692</v>
      </c>
      <c r="H20" s="741">
        <f>F20/G20</f>
        <v>1.2630007027406887</v>
      </c>
      <c r="I20" s="119"/>
    </row>
    <row r="21" spans="2:9" ht="16.5">
      <c r="B21" s="162" t="s">
        <v>26</v>
      </c>
      <c r="C21" s="160"/>
      <c r="D21" s="161"/>
      <c r="E21" s="84"/>
      <c r="F21" s="730">
        <f>Plan1!E20+Plan3!E20</f>
        <v>1800</v>
      </c>
      <c r="G21" s="731">
        <f>Plan5!E20</f>
        <v>1545</v>
      </c>
      <c r="H21" s="740">
        <f>F21/G21</f>
        <v>1.1650485436893203</v>
      </c>
      <c r="I21" s="119"/>
    </row>
    <row r="22" spans="2:9" ht="16.5">
      <c r="B22" s="85" t="s">
        <v>27</v>
      </c>
      <c r="C22" s="86"/>
      <c r="D22" s="87"/>
      <c r="E22" s="84"/>
      <c r="F22" s="732">
        <f>Plan1!E21+Plan3!E21</f>
        <v>12827</v>
      </c>
      <c r="G22" s="122">
        <f>Plan5!E21</f>
        <v>9236</v>
      </c>
      <c r="H22" s="741">
        <f aca="true" t="shared" si="1" ref="H22:H28">F22/G22</f>
        <v>1.388804677349502</v>
      </c>
      <c r="I22" s="119"/>
    </row>
    <row r="23" spans="2:9" ht="16.5">
      <c r="B23" s="162" t="s">
        <v>122</v>
      </c>
      <c r="C23" s="160"/>
      <c r="D23" s="163"/>
      <c r="E23" s="84"/>
      <c r="F23" s="730">
        <f>Plan1!E22+Plan3!E22</f>
        <v>25717</v>
      </c>
      <c r="G23" s="731">
        <f>Plan5!E22</f>
        <v>19638</v>
      </c>
      <c r="H23" s="740">
        <f t="shared" si="1"/>
        <v>1.309552907628068</v>
      </c>
      <c r="I23" s="119"/>
    </row>
    <row r="24" spans="2:9" ht="16.5">
      <c r="B24" s="85" t="s">
        <v>29</v>
      </c>
      <c r="C24" s="86"/>
      <c r="D24" s="87"/>
      <c r="E24" s="84"/>
      <c r="F24" s="732">
        <f>Plan1!E23+Plan3!E23</f>
        <v>3349</v>
      </c>
      <c r="G24" s="122">
        <f>Plan5!E23</f>
        <v>2509</v>
      </c>
      <c r="H24" s="741">
        <f t="shared" si="1"/>
        <v>1.3347947389398167</v>
      </c>
      <c r="I24" s="119"/>
    </row>
    <row r="25" spans="2:9" ht="16.5">
      <c r="B25" s="162" t="s">
        <v>30</v>
      </c>
      <c r="C25" s="160"/>
      <c r="D25" s="163"/>
      <c r="E25" s="92"/>
      <c r="F25" s="730">
        <f>Plan1!E24+Plan3!E24</f>
        <v>4291</v>
      </c>
      <c r="G25" s="731">
        <f>Plan5!E24</f>
        <v>2915</v>
      </c>
      <c r="H25" s="740">
        <f t="shared" si="1"/>
        <v>1.472041166380789</v>
      </c>
      <c r="I25" s="119"/>
    </row>
    <row r="26" spans="2:9" ht="16.5">
      <c r="B26" s="85" t="s">
        <v>31</v>
      </c>
      <c r="C26" s="86"/>
      <c r="D26" s="87"/>
      <c r="E26" s="84"/>
      <c r="F26" s="732">
        <f>Plan1!E25+Plan3!E25</f>
        <v>53724</v>
      </c>
      <c r="G26" s="122">
        <f>Plan5!E25</f>
        <v>38919</v>
      </c>
      <c r="H26" s="741">
        <f t="shared" si="1"/>
        <v>1.3804054574886302</v>
      </c>
      <c r="I26" s="119"/>
    </row>
    <row r="27" spans="2:9" ht="16.5">
      <c r="B27" s="162" t="s">
        <v>32</v>
      </c>
      <c r="C27" s="160"/>
      <c r="D27" s="161"/>
      <c r="E27" s="84"/>
      <c r="F27" s="730">
        <f>Plan1!E26+Plan3!E26</f>
        <v>4899</v>
      </c>
      <c r="G27" s="731">
        <f>Plan5!E26</f>
        <v>3734</v>
      </c>
      <c r="H27" s="740">
        <f t="shared" si="1"/>
        <v>1.3119978575254418</v>
      </c>
      <c r="I27" s="119"/>
    </row>
    <row r="28" spans="2:9" ht="16.5">
      <c r="B28" s="85" t="s">
        <v>33</v>
      </c>
      <c r="C28" s="86"/>
      <c r="D28" s="87"/>
      <c r="E28" s="84"/>
      <c r="F28" s="732">
        <f>Plan1!E27+Plan3!E27</f>
        <v>4021</v>
      </c>
      <c r="G28" s="122">
        <f>Plan5!E27</f>
        <v>2861</v>
      </c>
      <c r="H28" s="741">
        <f t="shared" si="1"/>
        <v>1.4054526389374344</v>
      </c>
      <c r="I28" s="119"/>
    </row>
    <row r="29" spans="2:9" ht="16.5">
      <c r="B29" s="162" t="s">
        <v>34</v>
      </c>
      <c r="C29" s="160"/>
      <c r="D29" s="161"/>
      <c r="E29" s="84"/>
      <c r="F29" s="730">
        <f>Plan1!E28+Plan3!E28</f>
        <v>5165</v>
      </c>
      <c r="G29" s="731">
        <f>Plan5!E28</f>
        <v>3886</v>
      </c>
      <c r="H29" s="740">
        <f>F29/G29</f>
        <v>1.329130211013896</v>
      </c>
      <c r="I29" s="119"/>
    </row>
    <row r="30" spans="2:9" ht="16.5">
      <c r="B30" s="85" t="s">
        <v>35</v>
      </c>
      <c r="C30" s="86"/>
      <c r="D30" s="87"/>
      <c r="E30" s="84"/>
      <c r="F30" s="732">
        <f>Plan1!E29+Plan3!E29</f>
        <v>17871</v>
      </c>
      <c r="G30" s="122">
        <f>Plan5!E29</f>
        <v>15877</v>
      </c>
      <c r="H30" s="741">
        <f aca="true" t="shared" si="2" ref="H30:H37">F30/G30</f>
        <v>1.1255904767903255</v>
      </c>
      <c r="I30" s="119"/>
    </row>
    <row r="31" spans="2:9" ht="16.5">
      <c r="B31" s="162" t="s">
        <v>36</v>
      </c>
      <c r="C31" s="160"/>
      <c r="D31" s="161"/>
      <c r="E31" s="84"/>
      <c r="F31" s="730">
        <f>Plan1!E30+Plan3!E30</f>
        <v>31639</v>
      </c>
      <c r="G31" s="731">
        <f>Plan5!E30</f>
        <v>23265</v>
      </c>
      <c r="H31" s="740">
        <f t="shared" si="2"/>
        <v>1.359939823769611</v>
      </c>
      <c r="I31" s="119"/>
    </row>
    <row r="32" spans="2:9" ht="16.5">
      <c r="B32" s="85" t="s">
        <v>37</v>
      </c>
      <c r="C32" s="94"/>
      <c r="D32" s="95"/>
      <c r="E32" s="84"/>
      <c r="F32" s="732">
        <f>Plan1!E31+Plan3!E31</f>
        <v>7356</v>
      </c>
      <c r="G32" s="122">
        <f>Plan5!E31</f>
        <v>4929</v>
      </c>
      <c r="H32" s="741">
        <f t="shared" si="2"/>
        <v>1.4923919659160072</v>
      </c>
      <c r="I32" s="119"/>
    </row>
    <row r="33" spans="2:9" ht="16.5">
      <c r="B33" s="162" t="s">
        <v>109</v>
      </c>
      <c r="C33" s="160"/>
      <c r="D33" s="161"/>
      <c r="E33" s="84"/>
      <c r="F33" s="730">
        <f>Plan1!E32+Plan3!E32</f>
        <v>5990</v>
      </c>
      <c r="G33" s="731">
        <f>Plan5!E32</f>
        <v>4486</v>
      </c>
      <c r="H33" s="740">
        <f t="shared" si="2"/>
        <v>1.3352652697280427</v>
      </c>
      <c r="I33" s="119"/>
    </row>
    <row r="34" spans="2:9" ht="16.5">
      <c r="B34" s="85" t="s">
        <v>38</v>
      </c>
      <c r="C34" s="86"/>
      <c r="D34" s="87"/>
      <c r="E34" s="84"/>
      <c r="F34" s="732">
        <f>Plan1!E33+Plan3!E33</f>
        <v>2422</v>
      </c>
      <c r="G34" s="122">
        <f>Plan5!E33</f>
        <v>1942</v>
      </c>
      <c r="H34" s="741">
        <f>F34/G34</f>
        <v>1.247167868177137</v>
      </c>
      <c r="I34" s="119"/>
    </row>
    <row r="35" spans="2:9" ht="16.5">
      <c r="B35" s="162" t="s">
        <v>39</v>
      </c>
      <c r="C35" s="160"/>
      <c r="D35" s="161"/>
      <c r="E35" s="84"/>
      <c r="F35" s="730">
        <f>Plan1!E34+Plan3!E34</f>
        <v>152532</v>
      </c>
      <c r="G35" s="731">
        <f>Plan5!E34</f>
        <v>120564</v>
      </c>
      <c r="H35" s="740">
        <f t="shared" si="2"/>
        <v>1.2651537772469394</v>
      </c>
      <c r="I35" s="119"/>
    </row>
    <row r="36" spans="2:9" ht="16.5">
      <c r="B36" s="85" t="s">
        <v>40</v>
      </c>
      <c r="C36" s="86"/>
      <c r="D36" s="87"/>
      <c r="E36" s="84"/>
      <c r="F36" s="732">
        <f>Plan1!E35+Plan3!E35</f>
        <v>1557</v>
      </c>
      <c r="G36" s="122">
        <f>Plan5!E35</f>
        <v>1092</v>
      </c>
      <c r="H36" s="741">
        <f t="shared" si="2"/>
        <v>1.4258241758241759</v>
      </c>
      <c r="I36" s="119"/>
    </row>
    <row r="37" spans="2:9" ht="16.5">
      <c r="B37" s="164" t="s">
        <v>41</v>
      </c>
      <c r="C37" s="165"/>
      <c r="D37" s="166"/>
      <c r="E37" s="84"/>
      <c r="F37" s="738">
        <f>Plan1!E36+Plan3!E36</f>
        <v>4730</v>
      </c>
      <c r="G37" s="735">
        <f>Plan5!E36</f>
        <v>3435</v>
      </c>
      <c r="H37" s="742">
        <f t="shared" si="2"/>
        <v>1.3770014556040757</v>
      </c>
      <c r="I37" s="119"/>
    </row>
    <row r="38" spans="2:7" ht="15">
      <c r="B38" s="348" t="s">
        <v>169</v>
      </c>
      <c r="C38" s="96"/>
      <c r="D38" s="96"/>
      <c r="E38" s="66"/>
      <c r="F38" s="49"/>
      <c r="G38" s="49"/>
    </row>
    <row r="39" ht="15">
      <c r="B39" s="594" t="s">
        <v>391</v>
      </c>
    </row>
    <row r="49" ht="12.75">
      <c r="B49" s="141"/>
    </row>
    <row r="50" ht="12.75">
      <c r="B50" s="141"/>
    </row>
  </sheetData>
  <mergeCells count="7">
    <mergeCell ref="B10:D10"/>
    <mergeCell ref="B6:D8"/>
    <mergeCell ref="B4:H4"/>
    <mergeCell ref="B2:H2"/>
    <mergeCell ref="F6:F8"/>
    <mergeCell ref="G6:G8"/>
    <mergeCell ref="H6:H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34.xml><?xml version="1.0" encoding="utf-8"?>
<worksheet xmlns="http://schemas.openxmlformats.org/spreadsheetml/2006/main" xmlns:r="http://schemas.openxmlformats.org/officeDocument/2006/relationships">
  <dimension ref="B2:I50"/>
  <sheetViews>
    <sheetView showGridLines="0" showRowColHeaders="0" defaultGridColor="0" zoomScale="65" zoomScaleNormal="65" colorId="8" workbookViewId="0" topLeftCell="A1">
      <selection activeCell="A1" sqref="A1"/>
    </sheetView>
  </sheetViews>
  <sheetFormatPr defaultColWidth="9.140625" defaultRowHeight="12.75"/>
  <cols>
    <col min="1" max="1" width="1.7109375" style="0" customWidth="1"/>
    <col min="2" max="2" width="31.57421875" style="0" bestFit="1" customWidth="1"/>
    <col min="3" max="3" width="2.8515625" style="0" customWidth="1"/>
    <col min="4" max="4" width="3.421875" style="0" customWidth="1"/>
    <col min="5" max="5" width="1.7109375" style="0" customWidth="1"/>
    <col min="6" max="6" width="18.00390625" style="0" customWidth="1"/>
    <col min="7" max="7" width="19.7109375" style="0" customWidth="1"/>
    <col min="8" max="8" width="18.7109375" style="0" customWidth="1"/>
    <col min="9" max="9" width="2.7109375" style="0" customWidth="1"/>
  </cols>
  <sheetData>
    <row r="2" spans="2:8" ht="18">
      <c r="B2" s="897" t="s">
        <v>392</v>
      </c>
      <c r="C2" s="897"/>
      <c r="D2" s="897"/>
      <c r="E2" s="897"/>
      <c r="F2" s="897"/>
      <c r="G2" s="897"/>
      <c r="H2" s="897"/>
    </row>
    <row r="3" ht="12.75">
      <c r="E3" s="66"/>
    </row>
    <row r="4" spans="2:8" ht="18">
      <c r="B4" s="1021" t="s">
        <v>294</v>
      </c>
      <c r="C4" s="1021"/>
      <c r="D4" s="1021"/>
      <c r="E4" s="1021"/>
      <c r="F4" s="1021"/>
      <c r="G4" s="1021"/>
      <c r="H4" s="1021"/>
    </row>
    <row r="5" spans="2:8" ht="12" customHeight="1">
      <c r="B5" s="3"/>
      <c r="C5" s="3"/>
      <c r="D5" s="3"/>
      <c r="E5" s="5"/>
      <c r="F5" s="6"/>
      <c r="G5" s="113"/>
      <c r="H5" s="114"/>
    </row>
    <row r="6" spans="2:8" ht="16.5">
      <c r="B6" s="1022" t="s">
        <v>44</v>
      </c>
      <c r="C6" s="1023"/>
      <c r="D6" s="1024"/>
      <c r="E6" s="71"/>
      <c r="F6" s="1031" t="s">
        <v>86</v>
      </c>
      <c r="G6" s="1032" t="s">
        <v>87</v>
      </c>
      <c r="H6" s="1034" t="s">
        <v>432</v>
      </c>
    </row>
    <row r="7" spans="2:8" ht="16.5">
      <c r="B7" s="1025"/>
      <c r="C7" s="1026"/>
      <c r="D7" s="1027"/>
      <c r="E7" s="73"/>
      <c r="F7" s="1032"/>
      <c r="G7" s="1032"/>
      <c r="H7" s="1034"/>
    </row>
    <row r="8" spans="2:8" ht="16.5">
      <c r="B8" s="1028"/>
      <c r="C8" s="1029"/>
      <c r="D8" s="1030"/>
      <c r="E8" s="71"/>
      <c r="F8" s="1033"/>
      <c r="G8" s="1033"/>
      <c r="H8" s="1035"/>
    </row>
    <row r="9" spans="2:8" ht="4.5" customHeight="1">
      <c r="B9" s="74"/>
      <c r="C9" s="74"/>
      <c r="D9" s="75"/>
      <c r="E9" s="76"/>
      <c r="F9" s="77"/>
      <c r="G9" s="115"/>
      <c r="H9" s="116"/>
    </row>
    <row r="10" spans="2:9" ht="16.5">
      <c r="B10" s="946" t="s">
        <v>106</v>
      </c>
      <c r="C10" s="947"/>
      <c r="D10" s="948"/>
      <c r="E10" s="144"/>
      <c r="F10" s="479">
        <f>Plan42!E10</f>
        <v>15575964</v>
      </c>
      <c r="G10" s="480">
        <f>Plan40!E10</f>
        <v>44405697</v>
      </c>
      <c r="H10" s="259">
        <f aca="true" t="shared" si="0" ref="H10:H37">(F10*100)/G10</f>
        <v>35.07649930593365</v>
      </c>
      <c r="I10" s="185"/>
    </row>
    <row r="11" spans="2:8" ht="16.5">
      <c r="B11" s="230" t="s">
        <v>394</v>
      </c>
      <c r="C11" s="223"/>
      <c r="D11" s="224"/>
      <c r="E11" s="86"/>
      <c r="F11" s="500">
        <f>Plan42!E11</f>
        <v>142391</v>
      </c>
      <c r="G11" s="745">
        <f>Plan40!E11</f>
        <v>505286</v>
      </c>
      <c r="H11" s="221">
        <f t="shared" si="0"/>
        <v>28.180278099927566</v>
      </c>
    </row>
    <row r="12" spans="2:8" ht="16.5">
      <c r="B12" s="85" t="s">
        <v>395</v>
      </c>
      <c r="C12" s="86"/>
      <c r="D12" s="87"/>
      <c r="E12" s="86"/>
      <c r="F12" s="483">
        <f>Plan42!E12</f>
        <v>193526</v>
      </c>
      <c r="G12" s="380">
        <f>Plan40!E12</f>
        <v>1428368</v>
      </c>
      <c r="H12" s="179">
        <f t="shared" si="0"/>
        <v>13.548749341906287</v>
      </c>
    </row>
    <row r="13" spans="2:8" ht="16.5">
      <c r="B13" s="222" t="s">
        <v>396</v>
      </c>
      <c r="C13" s="223"/>
      <c r="D13" s="224"/>
      <c r="E13" s="86"/>
      <c r="F13" s="500">
        <f>Plan42!E13</f>
        <v>927990</v>
      </c>
      <c r="G13" s="745">
        <f>Plan40!E13</f>
        <v>2399920</v>
      </c>
      <c r="H13" s="221">
        <f t="shared" si="0"/>
        <v>38.66753891796393</v>
      </c>
    </row>
    <row r="14" spans="2:8" ht="16.5">
      <c r="B14" s="85" t="s">
        <v>397</v>
      </c>
      <c r="C14" s="86"/>
      <c r="D14" s="87"/>
      <c r="E14" s="86"/>
      <c r="F14" s="483">
        <f>Plan42!E14</f>
        <v>66754</v>
      </c>
      <c r="G14" s="380">
        <f>Plan40!E14</f>
        <v>249655</v>
      </c>
      <c r="H14" s="179">
        <f t="shared" si="0"/>
        <v>26.73849912879774</v>
      </c>
    </row>
    <row r="15" spans="2:8" ht="16.5">
      <c r="B15" s="222" t="s">
        <v>398</v>
      </c>
      <c r="C15" s="223"/>
      <c r="D15" s="224"/>
      <c r="E15" s="86"/>
      <c r="F15" s="500">
        <f>Plan42!E15</f>
        <v>891013</v>
      </c>
      <c r="G15" s="745">
        <f>Plan40!E15</f>
        <v>2383784</v>
      </c>
      <c r="H15" s="221">
        <f t="shared" si="0"/>
        <v>37.37809298157887</v>
      </c>
    </row>
    <row r="16" spans="2:8" ht="16.5">
      <c r="B16" s="85" t="s">
        <v>399</v>
      </c>
      <c r="C16" s="86"/>
      <c r="D16" s="87"/>
      <c r="E16" s="86"/>
      <c r="F16" s="483">
        <f>Plan42!E16</f>
        <v>279510</v>
      </c>
      <c r="G16" s="380">
        <f>Plan40!E16</f>
        <v>765247</v>
      </c>
      <c r="H16" s="179">
        <f t="shared" si="0"/>
        <v>36.52546171366892</v>
      </c>
    </row>
    <row r="17" spans="2:8" ht="16.5">
      <c r="B17" s="222" t="s">
        <v>400</v>
      </c>
      <c r="C17" s="223"/>
      <c r="D17" s="224"/>
      <c r="E17" s="86"/>
      <c r="F17" s="500">
        <f>Plan42!E17</f>
        <v>175419</v>
      </c>
      <c r="G17" s="745">
        <f>Plan40!E17</f>
        <v>542861</v>
      </c>
      <c r="H17" s="221">
        <f t="shared" si="0"/>
        <v>32.31379671776016</v>
      </c>
    </row>
    <row r="18" spans="2:8" ht="16.5">
      <c r="B18" s="85" t="s">
        <v>401</v>
      </c>
      <c r="C18" s="86"/>
      <c r="D18" s="89"/>
      <c r="E18" s="86"/>
      <c r="F18" s="483">
        <f>Plan42!E18</f>
        <v>990542</v>
      </c>
      <c r="G18" s="380">
        <f>Plan40!E18</f>
        <v>1788559</v>
      </c>
      <c r="H18" s="179">
        <f t="shared" si="0"/>
        <v>55.38212605790471</v>
      </c>
    </row>
    <row r="19" spans="2:8" ht="16.5">
      <c r="B19" s="222" t="s">
        <v>402</v>
      </c>
      <c r="C19" s="223"/>
      <c r="D19" s="225"/>
      <c r="E19" s="86"/>
      <c r="F19" s="500">
        <f>Plan42!E19</f>
        <v>196251</v>
      </c>
      <c r="G19" s="745">
        <f>Plan40!E19</f>
        <v>406564</v>
      </c>
      <c r="H19" s="221">
        <f t="shared" si="0"/>
        <v>48.270628978463414</v>
      </c>
    </row>
    <row r="20" spans="2:8" ht="16.5">
      <c r="B20" s="85" t="s">
        <v>403</v>
      </c>
      <c r="C20" s="86"/>
      <c r="D20" s="87"/>
      <c r="E20" s="86"/>
      <c r="F20" s="483">
        <f>Plan42!E20</f>
        <v>503044</v>
      </c>
      <c r="G20" s="380">
        <f>Plan40!E20</f>
        <v>2416920</v>
      </c>
      <c r="H20" s="179">
        <f t="shared" si="0"/>
        <v>20.813431971269218</v>
      </c>
    </row>
    <row r="21" spans="2:8" ht="16.5">
      <c r="B21" s="222" t="s">
        <v>404</v>
      </c>
      <c r="C21" s="223"/>
      <c r="D21" s="224"/>
      <c r="E21" s="86"/>
      <c r="F21" s="500">
        <f>Plan42!E21</f>
        <v>625689</v>
      </c>
      <c r="G21" s="745">
        <f>Plan40!E21</f>
        <v>1220412</v>
      </c>
      <c r="H21" s="221">
        <f t="shared" si="0"/>
        <v>51.268669924582845</v>
      </c>
    </row>
    <row r="22" spans="2:8" ht="16.5">
      <c r="B22" s="85" t="s">
        <v>405</v>
      </c>
      <c r="C22" s="86"/>
      <c r="D22" s="87"/>
      <c r="E22" s="86"/>
      <c r="F22" s="483">
        <f>Plan42!E22</f>
        <v>148377</v>
      </c>
      <c r="G22" s="380">
        <f>Plan40!E22</f>
        <v>672081</v>
      </c>
      <c r="H22" s="179">
        <f t="shared" si="0"/>
        <v>22.077249617233637</v>
      </c>
    </row>
    <row r="23" spans="2:8" ht="16.5">
      <c r="B23" s="222" t="s">
        <v>406</v>
      </c>
      <c r="C23" s="223"/>
      <c r="D23" s="225"/>
      <c r="E23" s="86"/>
      <c r="F23" s="500">
        <f>Plan42!E23</f>
        <v>55373</v>
      </c>
      <c r="G23" s="745">
        <f>Plan40!E23</f>
        <v>368367</v>
      </c>
      <c r="H23" s="221">
        <f t="shared" si="0"/>
        <v>15.032019697747083</v>
      </c>
    </row>
    <row r="24" spans="2:8" ht="16.5">
      <c r="B24" s="85" t="s">
        <v>407</v>
      </c>
      <c r="C24" s="86"/>
      <c r="D24" s="87"/>
      <c r="E24" s="86"/>
      <c r="F24" s="483">
        <f>Plan42!E24</f>
        <v>143571</v>
      </c>
      <c r="G24" s="380">
        <f>Plan40!E24</f>
        <v>922458</v>
      </c>
      <c r="H24" s="179">
        <f t="shared" si="0"/>
        <v>15.563960635606174</v>
      </c>
    </row>
    <row r="25" spans="2:8" ht="16.5">
      <c r="B25" s="222" t="s">
        <v>408</v>
      </c>
      <c r="C25" s="223"/>
      <c r="D25" s="225"/>
      <c r="E25" s="85"/>
      <c r="F25" s="500">
        <f>Plan42!E25</f>
        <v>301375</v>
      </c>
      <c r="G25" s="745">
        <f>Plan40!E25</f>
        <v>1688524</v>
      </c>
      <c r="H25" s="221">
        <f t="shared" si="0"/>
        <v>17.8484285683828</v>
      </c>
    </row>
    <row r="26" spans="2:8" ht="16.5">
      <c r="B26" s="85" t="s">
        <v>409</v>
      </c>
      <c r="C26" s="86"/>
      <c r="D26" s="87"/>
      <c r="E26" s="86"/>
      <c r="F26" s="483">
        <f>Plan42!E26</f>
        <v>194495</v>
      </c>
      <c r="G26" s="380">
        <f>Plan40!E26</f>
        <v>789896</v>
      </c>
      <c r="H26" s="179">
        <f t="shared" si="0"/>
        <v>24.622861743824505</v>
      </c>
    </row>
    <row r="27" spans="2:8" ht="16.5">
      <c r="B27" s="222" t="s">
        <v>410</v>
      </c>
      <c r="C27" s="223"/>
      <c r="D27" s="224"/>
      <c r="E27" s="86"/>
      <c r="F27" s="500">
        <f>Plan42!E27</f>
        <v>83229</v>
      </c>
      <c r="G27" s="745">
        <f>Plan40!E27</f>
        <v>220889</v>
      </c>
      <c r="H27" s="221">
        <f t="shared" si="0"/>
        <v>37.67910579521841</v>
      </c>
    </row>
    <row r="28" spans="2:8" ht="16.5">
      <c r="B28" s="85" t="s">
        <v>411</v>
      </c>
      <c r="C28" s="86"/>
      <c r="D28" s="87"/>
      <c r="E28" s="86"/>
      <c r="F28" s="483">
        <f>Plan42!E28</f>
        <v>574206</v>
      </c>
      <c r="G28" s="380">
        <f>Plan40!E28</f>
        <v>1440939</v>
      </c>
      <c r="H28" s="179">
        <f t="shared" si="0"/>
        <v>39.84943151653193</v>
      </c>
    </row>
    <row r="29" spans="2:8" ht="16.5">
      <c r="B29" s="222" t="s">
        <v>412</v>
      </c>
      <c r="C29" s="223"/>
      <c r="D29" s="224"/>
      <c r="E29" s="86"/>
      <c r="F29" s="500">
        <f>Plan42!E29</f>
        <v>86006</v>
      </c>
      <c r="G29" s="745">
        <f>Plan40!E29</f>
        <v>380974</v>
      </c>
      <c r="H29" s="221">
        <f t="shared" si="0"/>
        <v>22.575293852073894</v>
      </c>
    </row>
    <row r="30" spans="2:8" ht="16.5">
      <c r="B30" s="85" t="s">
        <v>413</v>
      </c>
      <c r="C30" s="86"/>
      <c r="D30" s="87"/>
      <c r="E30" s="86"/>
      <c r="F30" s="483">
        <f>Plan42!E30</f>
        <v>361959</v>
      </c>
      <c r="G30" s="380">
        <f>Plan40!E30</f>
        <v>1515052</v>
      </c>
      <c r="H30" s="179">
        <f t="shared" si="0"/>
        <v>23.890863151891818</v>
      </c>
    </row>
    <row r="31" spans="2:8" ht="16.5">
      <c r="B31" s="222" t="s">
        <v>414</v>
      </c>
      <c r="C31" s="223"/>
      <c r="D31" s="224"/>
      <c r="E31" s="86"/>
      <c r="F31" s="500">
        <f>Plan42!E31</f>
        <v>62292</v>
      </c>
      <c r="G31" s="745">
        <f>Plan40!E31</f>
        <v>314127</v>
      </c>
      <c r="H31" s="221">
        <f t="shared" si="0"/>
        <v>19.830196067195754</v>
      </c>
    </row>
    <row r="32" spans="2:8" ht="16.5">
      <c r="B32" s="85" t="s">
        <v>415</v>
      </c>
      <c r="C32" s="94"/>
      <c r="D32" s="95"/>
      <c r="E32" s="86"/>
      <c r="F32" s="483">
        <f>Plan42!E32</f>
        <v>1665244</v>
      </c>
      <c r="G32" s="380">
        <f>Plan40!E32</f>
        <v>6136652</v>
      </c>
      <c r="H32" s="179">
        <f t="shared" si="0"/>
        <v>27.13603443701875</v>
      </c>
    </row>
    <row r="33" spans="2:8" ht="16.5">
      <c r="B33" s="222" t="s">
        <v>416</v>
      </c>
      <c r="C33" s="223"/>
      <c r="D33" s="224"/>
      <c r="E33" s="86"/>
      <c r="F33" s="500">
        <f>Plan42!E33</f>
        <v>1424983</v>
      </c>
      <c r="G33" s="745">
        <f>Plan40!E33</f>
        <v>2714018</v>
      </c>
      <c r="H33" s="221">
        <f t="shared" si="0"/>
        <v>52.50455229110492</v>
      </c>
    </row>
    <row r="34" spans="2:8" ht="16.5">
      <c r="B34" s="85" t="s">
        <v>417</v>
      </c>
      <c r="C34" s="86"/>
      <c r="D34" s="87"/>
      <c r="E34" s="86"/>
      <c r="F34" s="483">
        <f>Plan42!E34</f>
        <v>151460</v>
      </c>
      <c r="G34" s="380">
        <f>Plan40!E34</f>
        <v>998385</v>
      </c>
      <c r="H34" s="179">
        <f t="shared" si="0"/>
        <v>15.170500358078296</v>
      </c>
    </row>
    <row r="35" spans="2:8" ht="16.5">
      <c r="B35" s="222" t="s">
        <v>418</v>
      </c>
      <c r="C35" s="223"/>
      <c r="D35" s="224"/>
      <c r="E35" s="86"/>
      <c r="F35" s="500">
        <f>Plan42!E35</f>
        <v>5037418</v>
      </c>
      <c r="G35" s="745">
        <f>Plan40!E35</f>
        <v>11016703</v>
      </c>
      <c r="H35" s="221">
        <f t="shared" si="0"/>
        <v>45.72527733569653</v>
      </c>
    </row>
    <row r="36" spans="2:8" ht="16.5">
      <c r="B36" s="85" t="s">
        <v>419</v>
      </c>
      <c r="C36" s="86"/>
      <c r="D36" s="87"/>
      <c r="E36" s="86"/>
      <c r="F36" s="483">
        <f>Plan42!E36</f>
        <v>172500</v>
      </c>
      <c r="G36" s="380">
        <f>Plan40!E36</f>
        <v>801971</v>
      </c>
      <c r="H36" s="179">
        <f t="shared" si="0"/>
        <v>21.509505954704096</v>
      </c>
    </row>
    <row r="37" spans="2:8" ht="16.5">
      <c r="B37" s="227" t="s">
        <v>420</v>
      </c>
      <c r="C37" s="228"/>
      <c r="D37" s="229"/>
      <c r="E37" s="86"/>
      <c r="F37" s="501">
        <f>Plan42!E37</f>
        <v>121347</v>
      </c>
      <c r="G37" s="746">
        <f>Plan40!E37</f>
        <v>317085</v>
      </c>
      <c r="H37" s="226">
        <f t="shared" si="0"/>
        <v>38.26954917451157</v>
      </c>
    </row>
    <row r="38" spans="2:6" ht="15">
      <c r="B38" s="348" t="s">
        <v>170</v>
      </c>
      <c r="C38" s="96"/>
      <c r="D38" s="96"/>
      <c r="E38" s="183"/>
      <c r="F38" s="49"/>
    </row>
    <row r="39" ht="12.75">
      <c r="B39" s="348" t="s">
        <v>391</v>
      </c>
    </row>
    <row r="49" ht="12.75">
      <c r="B49" s="141"/>
    </row>
    <row r="50" ht="12.75">
      <c r="B50" s="141"/>
    </row>
  </sheetData>
  <mergeCells count="7">
    <mergeCell ref="B2:H2"/>
    <mergeCell ref="B4:H4"/>
    <mergeCell ref="B6:D8"/>
    <mergeCell ref="B10:D10"/>
    <mergeCell ref="F6:F8"/>
    <mergeCell ref="G6:G8"/>
    <mergeCell ref="H6:H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35.xml><?xml version="1.0" encoding="utf-8"?>
<worksheet xmlns="http://schemas.openxmlformats.org/spreadsheetml/2006/main" xmlns:r="http://schemas.openxmlformats.org/officeDocument/2006/relationships">
  <dimension ref="B2:L50"/>
  <sheetViews>
    <sheetView showGridLines="0" showRowColHeaders="0" defaultGridColor="0" zoomScale="65" zoomScaleNormal="65" colorId="8" workbookViewId="0" topLeftCell="A1">
      <selection activeCell="K14" sqref="K14"/>
    </sheetView>
  </sheetViews>
  <sheetFormatPr defaultColWidth="9.140625" defaultRowHeight="12.75"/>
  <cols>
    <col min="1" max="1" width="1.7109375" style="0" customWidth="1"/>
    <col min="2" max="2" width="23.140625" style="0" customWidth="1"/>
    <col min="3" max="3" width="4.00390625" style="0" customWidth="1"/>
    <col min="4" max="4" width="2.421875" style="0" customWidth="1"/>
    <col min="5" max="5" width="1.7109375" style="0" customWidth="1"/>
    <col min="6" max="6" width="17.57421875" style="0" customWidth="1"/>
    <col min="7" max="7" width="18.57421875" style="0" customWidth="1"/>
    <col min="8" max="8" width="27.8515625" style="0" customWidth="1"/>
    <col min="9" max="9" width="2.7109375" style="0" customWidth="1"/>
  </cols>
  <sheetData>
    <row r="2" spans="2:8" ht="18">
      <c r="B2" s="897" t="s">
        <v>392</v>
      </c>
      <c r="C2" s="897"/>
      <c r="D2" s="897"/>
      <c r="E2" s="897"/>
      <c r="F2" s="897"/>
      <c r="G2" s="897"/>
      <c r="H2" s="897"/>
    </row>
    <row r="3" ht="12.75">
      <c r="E3" s="66"/>
    </row>
    <row r="4" spans="2:8" ht="18">
      <c r="B4" s="991" t="s">
        <v>289</v>
      </c>
      <c r="C4" s="991"/>
      <c r="D4" s="991"/>
      <c r="E4" s="991"/>
      <c r="F4" s="991"/>
      <c r="G4" s="991"/>
      <c r="H4" s="991"/>
    </row>
    <row r="5" spans="2:8" ht="12.75">
      <c r="B5" s="3"/>
      <c r="C5" s="3"/>
      <c r="D5" s="3"/>
      <c r="E5" s="5"/>
      <c r="F5" s="6"/>
      <c r="G5" s="113"/>
      <c r="H5" s="114"/>
    </row>
    <row r="6" spans="2:8" ht="16.5">
      <c r="B6" s="1005" t="s">
        <v>210</v>
      </c>
      <c r="C6" s="1006"/>
      <c r="D6" s="1007"/>
      <c r="E6" s="71"/>
      <c r="F6" s="992" t="s">
        <v>83</v>
      </c>
      <c r="G6" s="992" t="s">
        <v>73</v>
      </c>
      <c r="H6" s="993" t="s">
        <v>429</v>
      </c>
    </row>
    <row r="7" spans="2:8" ht="16.5">
      <c r="B7" s="1008"/>
      <c r="C7" s="1009"/>
      <c r="D7" s="1010"/>
      <c r="E7" s="73"/>
      <c r="F7" s="993"/>
      <c r="G7" s="993"/>
      <c r="H7" s="993"/>
    </row>
    <row r="8" spans="2:8" ht="16.5">
      <c r="B8" s="1011"/>
      <c r="C8" s="1012"/>
      <c r="D8" s="1013"/>
      <c r="E8" s="71"/>
      <c r="F8" s="994"/>
      <c r="G8" s="994"/>
      <c r="H8" s="994"/>
    </row>
    <row r="9" spans="2:8" ht="5.25" customHeight="1">
      <c r="B9" s="74"/>
      <c r="C9" s="74"/>
      <c r="D9" s="75"/>
      <c r="E9" s="76"/>
      <c r="F9" s="77"/>
      <c r="G9" s="115"/>
      <c r="H9" s="116"/>
    </row>
    <row r="10" spans="2:12" ht="16.5">
      <c r="B10" s="946" t="s">
        <v>101</v>
      </c>
      <c r="C10" s="947"/>
      <c r="D10" s="948"/>
      <c r="E10" s="80"/>
      <c r="F10" s="535">
        <f>Plan3!E10</f>
        <v>407685</v>
      </c>
      <c r="G10" s="537">
        <f>Plan5!E10</f>
        <v>322919</v>
      </c>
      <c r="H10" s="538">
        <f>(F10*100)/G10</f>
        <v>126.24992645214435</v>
      </c>
      <c r="I10" s="49"/>
      <c r="J10" s="49"/>
      <c r="K10" s="49"/>
      <c r="L10" s="119"/>
    </row>
    <row r="11" spans="2:9" ht="16.5">
      <c r="B11" s="159" t="s">
        <v>17</v>
      </c>
      <c r="C11" s="160"/>
      <c r="D11" s="161"/>
      <c r="E11" s="84"/>
      <c r="F11" s="481">
        <f>Plan3!E11</f>
        <v>2502</v>
      </c>
      <c r="G11" s="482">
        <f>Plan5!E11</f>
        <v>1912</v>
      </c>
      <c r="H11" s="174">
        <f aca="true" t="shared" si="0" ref="H11:H19">(F11*100)/G11</f>
        <v>130.85774058577405</v>
      </c>
      <c r="I11" s="307"/>
    </row>
    <row r="12" spans="2:9" ht="16.5">
      <c r="B12" s="85" t="s">
        <v>18</v>
      </c>
      <c r="C12" s="86"/>
      <c r="D12" s="87"/>
      <c r="E12" s="88"/>
      <c r="F12" s="483">
        <f>Plan3!E12</f>
        <v>2850</v>
      </c>
      <c r="G12" s="426">
        <f>Plan5!E12</f>
        <v>1940</v>
      </c>
      <c r="H12" s="121">
        <f t="shared" si="0"/>
        <v>146.90721649484536</v>
      </c>
      <c r="I12" s="307"/>
    </row>
    <row r="13" spans="2:9" ht="16.5">
      <c r="B13" s="162" t="s">
        <v>19</v>
      </c>
      <c r="C13" s="160"/>
      <c r="D13" s="161"/>
      <c r="E13" s="84"/>
      <c r="F13" s="481" t="s">
        <v>42</v>
      </c>
      <c r="G13" s="482" t="s">
        <v>42</v>
      </c>
      <c r="H13" s="174" t="s">
        <v>42</v>
      </c>
      <c r="I13" s="307"/>
    </row>
    <row r="14" spans="2:9" ht="16.5">
      <c r="B14" s="85" t="s">
        <v>20</v>
      </c>
      <c r="C14" s="86"/>
      <c r="D14" s="87"/>
      <c r="E14" s="88"/>
      <c r="F14" s="483">
        <f>Plan3!E13</f>
        <v>4668</v>
      </c>
      <c r="G14" s="426">
        <f>Plan5!E13</f>
        <v>4338</v>
      </c>
      <c r="H14" s="121">
        <f t="shared" si="0"/>
        <v>107.60719225449516</v>
      </c>
      <c r="I14" s="307"/>
    </row>
    <row r="15" spans="2:9" ht="16.5">
      <c r="B15" s="162" t="s">
        <v>21</v>
      </c>
      <c r="C15" s="160"/>
      <c r="D15" s="161"/>
      <c r="E15" s="84"/>
      <c r="F15" s="481">
        <f>Plan3!E14</f>
        <v>14586</v>
      </c>
      <c r="G15" s="482">
        <f>Plan5!E14</f>
        <v>10668</v>
      </c>
      <c r="H15" s="174">
        <f t="shared" si="0"/>
        <v>136.72665916760405</v>
      </c>
      <c r="I15" s="307"/>
    </row>
    <row r="16" spans="2:9" ht="16.5">
      <c r="B16" s="85" t="s">
        <v>22</v>
      </c>
      <c r="C16" s="86"/>
      <c r="D16" s="87"/>
      <c r="E16" s="84"/>
      <c r="F16" s="483">
        <f>Plan3!E15</f>
        <v>10565</v>
      </c>
      <c r="G16" s="426">
        <f>Plan5!E15</f>
        <v>8819</v>
      </c>
      <c r="H16" s="121">
        <f t="shared" si="0"/>
        <v>119.79816305703595</v>
      </c>
      <c r="I16" s="307"/>
    </row>
    <row r="17" spans="2:9" ht="16.5">
      <c r="B17" s="162" t="s">
        <v>82</v>
      </c>
      <c r="C17" s="160"/>
      <c r="D17" s="161"/>
      <c r="E17" s="84"/>
      <c r="F17" s="481">
        <f>Plan3!E16</f>
        <v>12353</v>
      </c>
      <c r="G17" s="482">
        <f>Plan5!E16</f>
        <v>9358</v>
      </c>
      <c r="H17" s="174">
        <f t="shared" si="0"/>
        <v>132.00470185937166</v>
      </c>
      <c r="I17" s="307"/>
    </row>
    <row r="18" spans="2:9" s="418" customFormat="1" ht="16.5">
      <c r="B18" s="85" t="s">
        <v>23</v>
      </c>
      <c r="C18" s="86"/>
      <c r="D18" s="95"/>
      <c r="E18" s="84"/>
      <c r="F18" s="483">
        <f>Plan3!E17</f>
        <v>16041</v>
      </c>
      <c r="G18" s="426">
        <f>Plan5!E17</f>
        <v>11369</v>
      </c>
      <c r="H18" s="430">
        <f t="shared" si="0"/>
        <v>141.09420353593103</v>
      </c>
      <c r="I18" s="431"/>
    </row>
    <row r="19" spans="2:9" ht="16.5">
      <c r="B19" s="162" t="s">
        <v>153</v>
      </c>
      <c r="C19" s="160"/>
      <c r="D19" s="163"/>
      <c r="E19" s="84"/>
      <c r="F19" s="481">
        <f>Plan3!E18</f>
        <v>11354</v>
      </c>
      <c r="G19" s="482">
        <f>Plan5!E18</f>
        <v>7990</v>
      </c>
      <c r="H19" s="284">
        <f t="shared" si="0"/>
        <v>142.1026282853567</v>
      </c>
      <c r="I19" s="307"/>
    </row>
    <row r="20" spans="2:9" ht="16.5">
      <c r="B20" s="85" t="s">
        <v>25</v>
      </c>
      <c r="C20" s="86"/>
      <c r="D20" s="87"/>
      <c r="E20" s="84"/>
      <c r="F20" s="483">
        <f>Plan3!E19</f>
        <v>6301</v>
      </c>
      <c r="G20" s="426">
        <f>Plan5!E19</f>
        <v>5692</v>
      </c>
      <c r="H20" s="121">
        <f>(F20*100)/G20</f>
        <v>110.69922698524245</v>
      </c>
      <c r="I20" s="307"/>
    </row>
    <row r="21" spans="2:9" ht="16.5">
      <c r="B21" s="162" t="s">
        <v>26</v>
      </c>
      <c r="C21" s="160"/>
      <c r="D21" s="161"/>
      <c r="E21" s="84"/>
      <c r="F21" s="481">
        <f>Plan3!E20</f>
        <v>1712</v>
      </c>
      <c r="G21" s="482">
        <f>Plan5!E20</f>
        <v>1545</v>
      </c>
      <c r="H21" s="174">
        <f>(F21*100)/G21</f>
        <v>110.80906148867314</v>
      </c>
      <c r="I21" s="307"/>
    </row>
    <row r="22" spans="2:9" ht="16.5">
      <c r="B22" s="85" t="s">
        <v>27</v>
      </c>
      <c r="C22" s="86"/>
      <c r="D22" s="87"/>
      <c r="E22" s="84"/>
      <c r="F22" s="483">
        <f>Plan3!E21</f>
        <v>12418</v>
      </c>
      <c r="G22" s="426">
        <f>Plan5!E21</f>
        <v>9236</v>
      </c>
      <c r="H22" s="121">
        <f aca="true" t="shared" si="1" ref="H22:H28">(F22*100)/G22</f>
        <v>134.45214378518838</v>
      </c>
      <c r="I22" s="307"/>
    </row>
    <row r="23" spans="2:9" ht="16.5">
      <c r="B23" s="162" t="s">
        <v>28</v>
      </c>
      <c r="C23" s="160"/>
      <c r="D23" s="163"/>
      <c r="E23" s="84"/>
      <c r="F23" s="481">
        <f>Plan3!E22</f>
        <v>25076</v>
      </c>
      <c r="G23" s="482">
        <f>Plan5!E22</f>
        <v>19638</v>
      </c>
      <c r="H23" s="174">
        <f t="shared" si="1"/>
        <v>127.69121091760871</v>
      </c>
      <c r="I23" s="307"/>
    </row>
    <row r="24" spans="2:9" ht="16.5">
      <c r="B24" s="85" t="s">
        <v>29</v>
      </c>
      <c r="C24" s="86"/>
      <c r="D24" s="87"/>
      <c r="E24" s="84"/>
      <c r="F24" s="483">
        <f>Plan3!E23</f>
        <v>3014</v>
      </c>
      <c r="G24" s="426">
        <f>Plan5!E23</f>
        <v>2509</v>
      </c>
      <c r="H24" s="121">
        <f t="shared" si="1"/>
        <v>120.12754085292946</v>
      </c>
      <c r="I24" s="307"/>
    </row>
    <row r="25" spans="2:9" ht="16.5">
      <c r="B25" s="162" t="s">
        <v>30</v>
      </c>
      <c r="C25" s="160"/>
      <c r="D25" s="163"/>
      <c r="E25" s="92"/>
      <c r="F25" s="481">
        <f>Plan3!E24</f>
        <v>3873</v>
      </c>
      <c r="G25" s="482">
        <f>Plan5!E24</f>
        <v>2915</v>
      </c>
      <c r="H25" s="174">
        <f t="shared" si="1"/>
        <v>132.86449399656948</v>
      </c>
      <c r="I25" s="307"/>
    </row>
    <row r="26" spans="2:9" ht="16.5">
      <c r="B26" s="85" t="s">
        <v>31</v>
      </c>
      <c r="C26" s="86"/>
      <c r="D26" s="87"/>
      <c r="E26" s="84"/>
      <c r="F26" s="483">
        <f>Plan3!E25</f>
        <v>52184</v>
      </c>
      <c r="G26" s="426">
        <f>Plan5!E25</f>
        <v>38919</v>
      </c>
      <c r="H26" s="121">
        <f t="shared" si="1"/>
        <v>134.08360954803567</v>
      </c>
      <c r="I26" s="307"/>
    </row>
    <row r="27" spans="2:9" ht="16.5">
      <c r="B27" s="162" t="s">
        <v>32</v>
      </c>
      <c r="C27" s="160"/>
      <c r="D27" s="161"/>
      <c r="E27" s="84"/>
      <c r="F27" s="481">
        <f>Plan3!E26</f>
        <v>4446</v>
      </c>
      <c r="G27" s="482">
        <f>Plan5!E26</f>
        <v>3734</v>
      </c>
      <c r="H27" s="174">
        <f t="shared" si="1"/>
        <v>119.06802356722014</v>
      </c>
      <c r="I27" s="307"/>
    </row>
    <row r="28" spans="2:9" ht="16.5">
      <c r="B28" s="85" t="s">
        <v>33</v>
      </c>
      <c r="C28" s="86"/>
      <c r="D28" s="87"/>
      <c r="E28" s="84"/>
      <c r="F28" s="483">
        <f>Plan3!E27</f>
        <v>3461</v>
      </c>
      <c r="G28" s="426">
        <f>Plan5!E27</f>
        <v>2861</v>
      </c>
      <c r="H28" s="121">
        <f t="shared" si="1"/>
        <v>120.97168822090178</v>
      </c>
      <c r="I28" s="307"/>
    </row>
    <row r="29" spans="2:9" ht="16.5">
      <c r="B29" s="162" t="s">
        <v>34</v>
      </c>
      <c r="C29" s="160"/>
      <c r="D29" s="161"/>
      <c r="E29" s="84"/>
      <c r="F29" s="481">
        <f>Plan3!E28</f>
        <v>4628</v>
      </c>
      <c r="G29" s="482">
        <f>Plan5!E28</f>
        <v>3886</v>
      </c>
      <c r="H29" s="174">
        <f aca="true" t="shared" si="2" ref="H29:H37">(F29*100)/G29</f>
        <v>119.094184251158</v>
      </c>
      <c r="I29" s="307"/>
    </row>
    <row r="30" spans="2:9" ht="16.5">
      <c r="B30" s="85" t="s">
        <v>35</v>
      </c>
      <c r="C30" s="86"/>
      <c r="D30" s="87"/>
      <c r="E30" s="84"/>
      <c r="F30" s="483">
        <f>Plan3!E29</f>
        <v>17242</v>
      </c>
      <c r="G30" s="426">
        <f>Plan5!E29</f>
        <v>15877</v>
      </c>
      <c r="H30" s="121">
        <f t="shared" si="2"/>
        <v>108.59734206714114</v>
      </c>
      <c r="I30" s="307"/>
    </row>
    <row r="31" spans="2:9" ht="16.5">
      <c r="B31" s="162" t="s">
        <v>36</v>
      </c>
      <c r="C31" s="160"/>
      <c r="D31" s="161"/>
      <c r="E31" s="84"/>
      <c r="F31" s="481">
        <f>Plan3!E30</f>
        <v>29822</v>
      </c>
      <c r="G31" s="482">
        <f>Plan5!E30</f>
        <v>23265</v>
      </c>
      <c r="H31" s="284">
        <f t="shared" si="2"/>
        <v>128.1839673329035</v>
      </c>
      <c r="I31" s="307"/>
    </row>
    <row r="32" spans="2:9" ht="16.5">
      <c r="B32" s="85" t="s">
        <v>37</v>
      </c>
      <c r="C32" s="94"/>
      <c r="D32" s="95"/>
      <c r="E32" s="84"/>
      <c r="F32" s="483">
        <f>Plan3!E31</f>
        <v>7020</v>
      </c>
      <c r="G32" s="426">
        <f>Plan5!E31</f>
        <v>4929</v>
      </c>
      <c r="H32" s="121">
        <f t="shared" si="2"/>
        <v>142.42239805234328</v>
      </c>
      <c r="I32" s="307"/>
    </row>
    <row r="33" spans="2:9" ht="16.5">
      <c r="B33" s="162" t="s">
        <v>99</v>
      </c>
      <c r="C33" s="160"/>
      <c r="D33" s="161"/>
      <c r="E33" s="84"/>
      <c r="F33" s="481">
        <f>Plan3!E32</f>
        <v>5711</v>
      </c>
      <c r="G33" s="482">
        <f>Plan5!E32</f>
        <v>4486</v>
      </c>
      <c r="H33" s="174">
        <f t="shared" si="2"/>
        <v>127.30717788675881</v>
      </c>
      <c r="I33" s="307"/>
    </row>
    <row r="34" spans="2:9" ht="16.5">
      <c r="B34" s="85" t="s">
        <v>38</v>
      </c>
      <c r="C34" s="86"/>
      <c r="D34" s="87"/>
      <c r="E34" s="84"/>
      <c r="F34" s="483">
        <f>Plan3!E33</f>
        <v>2368</v>
      </c>
      <c r="G34" s="426">
        <f>Plan5!E33</f>
        <v>1942</v>
      </c>
      <c r="H34" s="121">
        <f t="shared" si="2"/>
        <v>121.9361483007209</v>
      </c>
      <c r="I34" s="307"/>
    </row>
    <row r="35" spans="2:9" ht="16.5">
      <c r="B35" s="162" t="s">
        <v>39</v>
      </c>
      <c r="C35" s="160"/>
      <c r="D35" s="161"/>
      <c r="E35" s="84"/>
      <c r="F35" s="481">
        <f>Plan3!E34</f>
        <v>147432</v>
      </c>
      <c r="G35" s="482">
        <f>Plan5!E34</f>
        <v>120564</v>
      </c>
      <c r="H35" s="174">
        <f t="shared" si="2"/>
        <v>122.28525928137752</v>
      </c>
      <c r="I35" s="307"/>
    </row>
    <row r="36" spans="2:9" ht="16.5">
      <c r="B36" s="85" t="s">
        <v>40</v>
      </c>
      <c r="C36" s="86"/>
      <c r="D36" s="87"/>
      <c r="E36" s="84"/>
      <c r="F36" s="483">
        <f>Plan3!E35</f>
        <v>1499</v>
      </c>
      <c r="G36" s="426">
        <f>Plan5!E35</f>
        <v>1092</v>
      </c>
      <c r="H36" s="121">
        <f t="shared" si="2"/>
        <v>137.27106227106228</v>
      </c>
      <c r="I36" s="307"/>
    </row>
    <row r="37" spans="2:9" ht="16.5">
      <c r="B37" s="164" t="s">
        <v>41</v>
      </c>
      <c r="C37" s="165"/>
      <c r="D37" s="166"/>
      <c r="E37" s="84"/>
      <c r="F37" s="484">
        <f>Plan3!E36</f>
        <v>4559</v>
      </c>
      <c r="G37" s="485">
        <f>Plan5!E36</f>
        <v>3435</v>
      </c>
      <c r="H37" s="175">
        <f t="shared" si="2"/>
        <v>132.72197962154294</v>
      </c>
      <c r="I37" s="307"/>
    </row>
    <row r="38" spans="2:7" ht="15">
      <c r="B38" s="348" t="s">
        <v>169</v>
      </c>
      <c r="C38" s="96"/>
      <c r="D38" s="96"/>
      <c r="E38" s="66"/>
      <c r="F38" s="49"/>
      <c r="G38" s="49"/>
    </row>
    <row r="39" ht="15">
      <c r="B39" s="594" t="s">
        <v>391</v>
      </c>
    </row>
    <row r="40" ht="12.75">
      <c r="B40" s="348"/>
    </row>
    <row r="49" ht="12.75">
      <c r="B49" s="141">
        <v>0</v>
      </c>
    </row>
    <row r="50" ht="12.75">
      <c r="B50" s="141" t="s">
        <v>42</v>
      </c>
    </row>
  </sheetData>
  <mergeCells count="7">
    <mergeCell ref="B2:H2"/>
    <mergeCell ref="B10:D10"/>
    <mergeCell ref="B6:D8"/>
    <mergeCell ref="B4:H4"/>
    <mergeCell ref="F6:F8"/>
    <mergeCell ref="G6:G8"/>
    <mergeCell ref="H6:H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36.xml><?xml version="1.0" encoding="utf-8"?>
<worksheet xmlns="http://schemas.openxmlformats.org/spreadsheetml/2006/main" xmlns:r="http://schemas.openxmlformats.org/officeDocument/2006/relationships">
  <dimension ref="B2:K50"/>
  <sheetViews>
    <sheetView showGridLines="0" showRowColHeaders="0" defaultGridColor="0" zoomScale="65" zoomScaleNormal="65" colorId="8" workbookViewId="0" topLeftCell="A1">
      <selection activeCell="A1" sqref="A1"/>
    </sheetView>
  </sheetViews>
  <sheetFormatPr defaultColWidth="9.140625" defaultRowHeight="12.75"/>
  <cols>
    <col min="1" max="1" width="1.7109375" style="0" customWidth="1"/>
    <col min="2" max="2" width="25.28125" style="0" bestFit="1" customWidth="1"/>
    <col min="3" max="3" width="7.140625" style="0" customWidth="1"/>
    <col min="4" max="4" width="0.85546875" style="0" customWidth="1"/>
    <col min="5" max="5" width="1.7109375" style="0" customWidth="1"/>
    <col min="6" max="6" width="24.57421875" style="0" customWidth="1"/>
    <col min="7" max="7" width="20.421875" style="0" customWidth="1"/>
    <col min="8" max="8" width="30.00390625" style="0" customWidth="1"/>
    <col min="9" max="9" width="2.7109375" style="0" customWidth="1"/>
    <col min="10" max="10" width="11.140625" style="0" bestFit="1" customWidth="1"/>
  </cols>
  <sheetData>
    <row r="2" spans="2:8" ht="18">
      <c r="B2" s="897" t="s">
        <v>392</v>
      </c>
      <c r="C2" s="897"/>
      <c r="D2" s="897"/>
      <c r="E2" s="897"/>
      <c r="F2" s="897"/>
      <c r="G2" s="897"/>
      <c r="H2" s="897"/>
    </row>
    <row r="3" ht="12.75">
      <c r="E3" s="66"/>
    </row>
    <row r="4" spans="2:8" ht="18">
      <c r="B4" s="1021" t="s">
        <v>295</v>
      </c>
      <c r="C4" s="1021"/>
      <c r="D4" s="1021"/>
      <c r="E4" s="1021"/>
      <c r="F4" s="1021"/>
      <c r="G4" s="1021"/>
      <c r="H4" s="1021"/>
    </row>
    <row r="5" spans="2:8" ht="12" customHeight="1">
      <c r="B5" s="3"/>
      <c r="C5" s="3"/>
      <c r="D5" s="3"/>
      <c r="E5" s="5"/>
      <c r="F5" s="6"/>
      <c r="G5" s="113"/>
      <c r="H5" s="114"/>
    </row>
    <row r="6" spans="2:8" ht="16.5">
      <c r="B6" s="1022" t="s">
        <v>210</v>
      </c>
      <c r="C6" s="1023"/>
      <c r="D6" s="1024"/>
      <c r="E6" s="71"/>
      <c r="F6" s="1031" t="s">
        <v>79</v>
      </c>
      <c r="G6" s="1032" t="s">
        <v>87</v>
      </c>
      <c r="H6" s="1036" t="s">
        <v>433</v>
      </c>
    </row>
    <row r="7" spans="2:8" ht="16.5">
      <c r="B7" s="1025"/>
      <c r="C7" s="1026"/>
      <c r="D7" s="1027"/>
      <c r="E7" s="73"/>
      <c r="F7" s="1032"/>
      <c r="G7" s="1032"/>
      <c r="H7" s="1036"/>
    </row>
    <row r="8" spans="2:8" ht="16.5">
      <c r="B8" s="1028"/>
      <c r="C8" s="1029"/>
      <c r="D8" s="1030"/>
      <c r="E8" s="71"/>
      <c r="F8" s="1033"/>
      <c r="G8" s="1033"/>
      <c r="H8" s="1037"/>
    </row>
    <row r="9" spans="2:8" ht="4.5" customHeight="1">
      <c r="B9" s="74"/>
      <c r="C9" s="74"/>
      <c r="D9" s="75"/>
      <c r="E9" s="76"/>
      <c r="F9" s="77"/>
      <c r="G9" s="115"/>
      <c r="H9" s="116"/>
    </row>
    <row r="10" spans="2:10" ht="16.5">
      <c r="B10" s="946" t="s">
        <v>101</v>
      </c>
      <c r="C10" s="947"/>
      <c r="D10" s="948"/>
      <c r="E10" s="80"/>
      <c r="F10" s="479">
        <f>Plan1!E10</f>
        <v>19910</v>
      </c>
      <c r="G10" s="480">
        <f>Plan39!E10</f>
        <v>186770562</v>
      </c>
      <c r="H10" s="259">
        <f aca="true" t="shared" si="0" ref="H10:H19">(F10*100000)/G10</f>
        <v>10.660138186016702</v>
      </c>
      <c r="J10" s="49"/>
    </row>
    <row r="11" spans="2:11" ht="16.5">
      <c r="B11" s="230" t="s">
        <v>127</v>
      </c>
      <c r="C11" s="223"/>
      <c r="D11" s="224"/>
      <c r="E11" s="86"/>
      <c r="F11" s="500">
        <f>Plan1!E11</f>
        <v>84</v>
      </c>
      <c r="G11" s="745">
        <f>Plan39!E11</f>
        <v>686652</v>
      </c>
      <c r="H11" s="221">
        <f t="shared" si="0"/>
        <v>12.233271001904894</v>
      </c>
      <c r="I11" s="119"/>
      <c r="J11" s="49"/>
      <c r="K11" s="119"/>
    </row>
    <row r="12" spans="2:9" ht="16.5">
      <c r="B12" s="85" t="s">
        <v>18</v>
      </c>
      <c r="C12" s="86"/>
      <c r="D12" s="87"/>
      <c r="E12" s="86"/>
      <c r="F12" s="483">
        <f>Plan1!E12</f>
        <v>270</v>
      </c>
      <c r="G12" s="380">
        <f>Plan39!E12</f>
        <v>3050652</v>
      </c>
      <c r="H12" s="179">
        <f t="shared" si="0"/>
        <v>8.850567026327488</v>
      </c>
      <c r="I12" s="119"/>
    </row>
    <row r="13" spans="2:9" ht="16.5">
      <c r="B13" s="222" t="s">
        <v>19</v>
      </c>
      <c r="C13" s="223"/>
      <c r="D13" s="224"/>
      <c r="E13" s="86"/>
      <c r="F13" s="500" t="s">
        <v>42</v>
      </c>
      <c r="G13" s="745">
        <f>Plan39!E13</f>
        <v>615715</v>
      </c>
      <c r="H13" s="221" t="s">
        <v>42</v>
      </c>
      <c r="I13" s="119"/>
    </row>
    <row r="14" spans="2:9" ht="16.5">
      <c r="B14" s="85" t="s">
        <v>20</v>
      </c>
      <c r="C14" s="86"/>
      <c r="D14" s="87"/>
      <c r="E14" s="86"/>
      <c r="F14" s="483">
        <f>Plan1!E13</f>
        <v>313</v>
      </c>
      <c r="G14" s="380">
        <f>Plan39!E14</f>
        <v>3311026</v>
      </c>
      <c r="H14" s="179">
        <f t="shared" si="0"/>
        <v>9.453263127501868</v>
      </c>
      <c r="I14" s="119"/>
    </row>
    <row r="15" spans="2:9" ht="16.5">
      <c r="B15" s="222" t="s">
        <v>21</v>
      </c>
      <c r="C15" s="223"/>
      <c r="D15" s="224"/>
      <c r="E15" s="86"/>
      <c r="F15" s="500">
        <f>Plan1!E14</f>
        <v>942</v>
      </c>
      <c r="G15" s="745">
        <f>Plan39!E15</f>
        <v>13950146</v>
      </c>
      <c r="H15" s="221">
        <f t="shared" si="0"/>
        <v>6.752617499487102</v>
      </c>
      <c r="I15" s="119"/>
    </row>
    <row r="16" spans="2:9" ht="16.5">
      <c r="B16" s="85" t="s">
        <v>22</v>
      </c>
      <c r="C16" s="86"/>
      <c r="D16" s="87"/>
      <c r="E16" s="86"/>
      <c r="F16" s="483">
        <f>Plan1!E15</f>
        <v>1346</v>
      </c>
      <c r="G16" s="380">
        <f>Plan39!E16</f>
        <v>8217085</v>
      </c>
      <c r="H16" s="179">
        <f t="shared" si="0"/>
        <v>16.380504765376042</v>
      </c>
      <c r="I16" s="119"/>
    </row>
    <row r="17" spans="2:9" ht="16.5">
      <c r="B17" s="222" t="s">
        <v>82</v>
      </c>
      <c r="C17" s="223"/>
      <c r="D17" s="224"/>
      <c r="E17" s="86"/>
      <c r="F17" s="500">
        <f>Plan1!E16</f>
        <v>414</v>
      </c>
      <c r="G17" s="745">
        <f>Plan39!E17</f>
        <v>2383784</v>
      </c>
      <c r="H17" s="221">
        <f t="shared" si="0"/>
        <v>17.36734536350609</v>
      </c>
      <c r="I17" s="119"/>
    </row>
    <row r="18" spans="2:9" s="418" customFormat="1" ht="16.5">
      <c r="B18" s="85" t="s">
        <v>23</v>
      </c>
      <c r="C18" s="86"/>
      <c r="D18" s="95"/>
      <c r="E18" s="86"/>
      <c r="F18" s="483">
        <f>Plan1!E17</f>
        <v>623</v>
      </c>
      <c r="G18" s="380">
        <f>Plan39!E18</f>
        <v>3464285</v>
      </c>
      <c r="H18" s="202">
        <f t="shared" si="0"/>
        <v>17.983508862579146</v>
      </c>
      <c r="I18" s="429"/>
    </row>
    <row r="19" spans="2:9" ht="16.5">
      <c r="B19" s="222" t="s">
        <v>24</v>
      </c>
      <c r="C19" s="223"/>
      <c r="D19" s="225"/>
      <c r="E19" s="86"/>
      <c r="F19" s="747">
        <f>Plan1!E18</f>
        <v>1605</v>
      </c>
      <c r="G19" s="745">
        <f>Plan39!E19</f>
        <v>5730753</v>
      </c>
      <c r="H19" s="221">
        <f t="shared" si="0"/>
        <v>28.006790730642205</v>
      </c>
      <c r="I19" s="119"/>
    </row>
    <row r="20" spans="2:9" ht="16.5">
      <c r="B20" s="85" t="s">
        <v>25</v>
      </c>
      <c r="C20" s="86"/>
      <c r="D20" s="87"/>
      <c r="E20" s="86"/>
      <c r="F20" s="483">
        <f>Plan1!E19</f>
        <v>888</v>
      </c>
      <c r="G20" s="380">
        <f>Plan39!E20</f>
        <v>6184538</v>
      </c>
      <c r="H20" s="179">
        <f>(F20*100000)/G20</f>
        <v>14.358388613668474</v>
      </c>
      <c r="I20" s="119"/>
    </row>
    <row r="21" spans="2:9" ht="16.5">
      <c r="B21" s="222" t="s">
        <v>26</v>
      </c>
      <c r="C21" s="223"/>
      <c r="D21" s="224"/>
      <c r="E21" s="86"/>
      <c r="F21" s="500">
        <f>Plan1!E20</f>
        <v>88</v>
      </c>
      <c r="G21" s="745">
        <f>Plan39!E21</f>
        <v>2856999</v>
      </c>
      <c r="H21" s="221">
        <f>(F21*100000)/G21</f>
        <v>3.0801550858085704</v>
      </c>
      <c r="I21" s="119"/>
    </row>
    <row r="22" spans="2:9" ht="16.5">
      <c r="B22" s="85" t="s">
        <v>27</v>
      </c>
      <c r="C22" s="86"/>
      <c r="D22" s="87"/>
      <c r="E22" s="86"/>
      <c r="F22" s="483">
        <f>Plan1!E21</f>
        <v>409</v>
      </c>
      <c r="G22" s="380">
        <f>Plan39!E22</f>
        <v>2297981</v>
      </c>
      <c r="H22" s="179">
        <f aca="true" t="shared" si="1" ref="H22:H28">(F22*100000)/G22</f>
        <v>17.798232448397094</v>
      </c>
      <c r="I22" s="119"/>
    </row>
    <row r="23" spans="2:9" ht="16.5">
      <c r="B23" s="222" t="s">
        <v>28</v>
      </c>
      <c r="C23" s="223"/>
      <c r="D23" s="225"/>
      <c r="E23" s="86"/>
      <c r="F23" s="500">
        <f>Plan1!E22</f>
        <v>641</v>
      </c>
      <c r="G23" s="745">
        <f>Plan39!E23</f>
        <v>19479356</v>
      </c>
      <c r="H23" s="221">
        <f t="shared" si="1"/>
        <v>3.290663202623331</v>
      </c>
      <c r="I23" s="119"/>
    </row>
    <row r="24" spans="2:9" ht="16.5">
      <c r="B24" s="85" t="s">
        <v>29</v>
      </c>
      <c r="C24" s="86"/>
      <c r="D24" s="87"/>
      <c r="E24" s="86"/>
      <c r="F24" s="483">
        <f>Plan1!E23</f>
        <v>335</v>
      </c>
      <c r="G24" s="380">
        <f>Plan39!E24</f>
        <v>7110465</v>
      </c>
      <c r="H24" s="179">
        <f t="shared" si="1"/>
        <v>4.711365571731244</v>
      </c>
      <c r="I24" s="119"/>
    </row>
    <row r="25" spans="2:9" ht="16.5">
      <c r="B25" s="222" t="s">
        <v>30</v>
      </c>
      <c r="C25" s="223"/>
      <c r="D25" s="225"/>
      <c r="E25" s="85"/>
      <c r="F25" s="500">
        <f>Plan1!E24</f>
        <v>418</v>
      </c>
      <c r="G25" s="745">
        <f>Plan39!E25</f>
        <v>3623215</v>
      </c>
      <c r="H25" s="221">
        <f t="shared" si="1"/>
        <v>11.536715320509547</v>
      </c>
      <c r="I25" s="119"/>
    </row>
    <row r="26" spans="2:9" ht="16.5">
      <c r="B26" s="85" t="s">
        <v>31</v>
      </c>
      <c r="C26" s="86"/>
      <c r="D26" s="87"/>
      <c r="E26" s="86"/>
      <c r="F26" s="483">
        <f>Plan1!E25</f>
        <v>1540</v>
      </c>
      <c r="G26" s="380">
        <f>Plan39!E26</f>
        <v>10387378</v>
      </c>
      <c r="H26" s="179">
        <f t="shared" si="1"/>
        <v>14.825685557991632</v>
      </c>
      <c r="I26" s="119"/>
    </row>
    <row r="27" spans="2:9" ht="16.5">
      <c r="B27" s="222" t="s">
        <v>32</v>
      </c>
      <c r="C27" s="223"/>
      <c r="D27" s="224"/>
      <c r="E27" s="86"/>
      <c r="F27" s="500">
        <f>Plan1!E26</f>
        <v>453</v>
      </c>
      <c r="G27" s="745">
        <f>Plan39!E27</f>
        <v>8502603</v>
      </c>
      <c r="H27" s="221">
        <f t="shared" si="1"/>
        <v>5.327780210366167</v>
      </c>
      <c r="I27" s="119"/>
    </row>
    <row r="28" spans="2:9" ht="16.5">
      <c r="B28" s="85" t="s">
        <v>33</v>
      </c>
      <c r="C28" s="86"/>
      <c r="D28" s="87"/>
      <c r="E28" s="86"/>
      <c r="F28" s="483">
        <f>Plan1!E27</f>
        <v>560</v>
      </c>
      <c r="G28" s="380">
        <f>Plan39!E28</f>
        <v>3036290</v>
      </c>
      <c r="H28" s="179">
        <f t="shared" si="1"/>
        <v>18.44356105642083</v>
      </c>
      <c r="I28" s="119"/>
    </row>
    <row r="29" spans="2:9" ht="16.5">
      <c r="B29" s="222" t="s">
        <v>34</v>
      </c>
      <c r="C29" s="223"/>
      <c r="D29" s="224"/>
      <c r="E29" s="86"/>
      <c r="F29" s="500">
        <f>Plan1!E28</f>
        <v>537</v>
      </c>
      <c r="G29" s="745">
        <f>Plan39!E29</f>
        <v>15561720</v>
      </c>
      <c r="H29" s="221">
        <f>(F29*100000)/G29</f>
        <v>3.4507753641628303</v>
      </c>
      <c r="I29" s="119"/>
    </row>
    <row r="30" spans="2:9" ht="16.5">
      <c r="B30" s="85" t="s">
        <v>35</v>
      </c>
      <c r="C30" s="86"/>
      <c r="D30" s="87"/>
      <c r="E30" s="86"/>
      <c r="F30" s="483">
        <f>Plan1!E29</f>
        <v>629</v>
      </c>
      <c r="G30" s="380">
        <f>Plan39!E30</f>
        <v>3043760</v>
      </c>
      <c r="H30" s="179">
        <f aca="true" t="shared" si="2" ref="H30:H37">(F30*100000)/G30</f>
        <v>20.665229847294135</v>
      </c>
      <c r="I30" s="119"/>
    </row>
    <row r="31" spans="2:9" ht="16.5">
      <c r="B31" s="222" t="s">
        <v>36</v>
      </c>
      <c r="C31" s="223"/>
      <c r="D31" s="224"/>
      <c r="E31" s="86"/>
      <c r="F31" s="500">
        <f>Plan1!E30</f>
        <v>1817</v>
      </c>
      <c r="G31" s="745">
        <f>Plan39!E31</f>
        <v>10963219</v>
      </c>
      <c r="H31" s="283">
        <f t="shared" si="2"/>
        <v>16.57359941455151</v>
      </c>
      <c r="I31" s="119"/>
    </row>
    <row r="32" spans="2:9" ht="16.5">
      <c r="B32" s="85" t="s">
        <v>37</v>
      </c>
      <c r="C32" s="94"/>
      <c r="D32" s="95"/>
      <c r="E32" s="86"/>
      <c r="F32" s="483">
        <f>Plan1!E31</f>
        <v>336</v>
      </c>
      <c r="G32" s="380">
        <f>Plan39!E32</f>
        <v>1562417</v>
      </c>
      <c r="H32" s="179">
        <f t="shared" si="2"/>
        <v>21.5051423531618</v>
      </c>
      <c r="I32" s="119"/>
    </row>
    <row r="33" spans="2:9" ht="16.5">
      <c r="B33" s="222" t="s">
        <v>99</v>
      </c>
      <c r="C33" s="223"/>
      <c r="D33" s="224"/>
      <c r="E33" s="86"/>
      <c r="F33" s="500">
        <f>Plan1!E32</f>
        <v>279</v>
      </c>
      <c r="G33" s="745">
        <f>Plan39!E33</f>
        <v>403344</v>
      </c>
      <c r="H33" s="221">
        <f t="shared" si="2"/>
        <v>69.17172438414852</v>
      </c>
      <c r="I33" s="119"/>
    </row>
    <row r="34" spans="2:9" ht="16.5">
      <c r="B34" s="85" t="s">
        <v>38</v>
      </c>
      <c r="C34" s="86"/>
      <c r="D34" s="87"/>
      <c r="E34" s="86"/>
      <c r="F34" s="483">
        <f>Plan1!E33</f>
        <v>54</v>
      </c>
      <c r="G34" s="380">
        <f>Plan39!E34</f>
        <v>5958266</v>
      </c>
      <c r="H34" s="179">
        <f t="shared" si="2"/>
        <v>0.9063039481620995</v>
      </c>
      <c r="I34" s="119"/>
    </row>
    <row r="35" spans="2:9" ht="16.5">
      <c r="B35" s="222" t="s">
        <v>39</v>
      </c>
      <c r="C35" s="223"/>
      <c r="D35" s="224"/>
      <c r="E35" s="86"/>
      <c r="F35" s="500">
        <f>Plan1!E34</f>
        <v>5100</v>
      </c>
      <c r="G35" s="745">
        <f>Plan39!E35</f>
        <v>41055734</v>
      </c>
      <c r="H35" s="221">
        <f t="shared" si="2"/>
        <v>12.422138159800042</v>
      </c>
      <c r="I35" s="119"/>
    </row>
    <row r="36" spans="2:9" ht="16.5">
      <c r="B36" s="85" t="s">
        <v>40</v>
      </c>
      <c r="C36" s="86"/>
      <c r="D36" s="87"/>
      <c r="E36" s="86"/>
      <c r="F36" s="483">
        <f>Plan1!E35</f>
        <v>58</v>
      </c>
      <c r="G36" s="380">
        <f>Plan39!E36</f>
        <v>2000738</v>
      </c>
      <c r="H36" s="179">
        <f t="shared" si="2"/>
        <v>2.898930294721248</v>
      </c>
      <c r="I36" s="119"/>
    </row>
    <row r="37" spans="2:9" ht="16.5">
      <c r="B37" s="227" t="s">
        <v>41</v>
      </c>
      <c r="C37" s="228"/>
      <c r="D37" s="229"/>
      <c r="E37" s="86"/>
      <c r="F37" s="501">
        <f>Plan1!E36</f>
        <v>171</v>
      </c>
      <c r="G37" s="746">
        <f>Plan39!E37</f>
        <v>1332441</v>
      </c>
      <c r="H37" s="226">
        <f t="shared" si="2"/>
        <v>12.83358887935751</v>
      </c>
      <c r="I37" s="119"/>
    </row>
    <row r="38" spans="2:6" ht="15">
      <c r="B38" s="348" t="s">
        <v>170</v>
      </c>
      <c r="C38" s="96"/>
      <c r="D38" s="96"/>
      <c r="E38" s="183"/>
      <c r="F38" s="49"/>
    </row>
    <row r="39" spans="2:5" ht="12.75">
      <c r="B39" t="s">
        <v>391</v>
      </c>
      <c r="E39" s="154"/>
    </row>
    <row r="40" ht="12.75">
      <c r="E40" s="154"/>
    </row>
    <row r="41" ht="12.75">
      <c r="E41" s="154"/>
    </row>
    <row r="42" ht="12.75">
      <c r="E42" s="154"/>
    </row>
    <row r="43" ht="12.75">
      <c r="E43" s="154"/>
    </row>
    <row r="44" ht="12.75">
      <c r="E44" s="154"/>
    </row>
    <row r="45" ht="12.75">
      <c r="E45" s="154"/>
    </row>
    <row r="46" ht="12.75">
      <c r="E46" s="154"/>
    </row>
    <row r="49" ht="12.75">
      <c r="B49" s="141"/>
    </row>
    <row r="50" ht="12.75">
      <c r="B50" s="141"/>
    </row>
  </sheetData>
  <mergeCells count="7">
    <mergeCell ref="B2:H2"/>
    <mergeCell ref="B4:H4"/>
    <mergeCell ref="B6:D8"/>
    <mergeCell ref="B10:D10"/>
    <mergeCell ref="F6:F8"/>
    <mergeCell ref="G6:G8"/>
    <mergeCell ref="H6:H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37.xml><?xml version="1.0" encoding="utf-8"?>
<worksheet xmlns="http://schemas.openxmlformats.org/spreadsheetml/2006/main" xmlns:r="http://schemas.openxmlformats.org/officeDocument/2006/relationships">
  <dimension ref="A2:L50"/>
  <sheetViews>
    <sheetView showGridLines="0" showRowColHeaders="0" defaultGridColor="0" zoomScale="65" zoomScaleNormal="65" colorId="8" workbookViewId="0" topLeftCell="A1">
      <selection activeCell="B4" sqref="B4:H4"/>
    </sheetView>
  </sheetViews>
  <sheetFormatPr defaultColWidth="9.140625" defaultRowHeight="12.75"/>
  <cols>
    <col min="1" max="1" width="1.7109375" style="0" customWidth="1"/>
    <col min="2" max="2" width="19.140625" style="0" customWidth="1"/>
    <col min="3" max="3" width="13.140625" style="0" customWidth="1"/>
    <col min="4" max="4" width="2.28125" style="0" customWidth="1"/>
    <col min="5" max="5" width="1.1484375" style="0" customWidth="1"/>
    <col min="6" max="6" width="24.140625" style="0" customWidth="1"/>
    <col min="7" max="7" width="24.28125" style="141" customWidth="1"/>
    <col min="8" max="8" width="27.7109375" style="0" customWidth="1"/>
    <col min="9" max="9" width="2.7109375" style="0" customWidth="1"/>
  </cols>
  <sheetData>
    <row r="2" spans="2:8" ht="18">
      <c r="B2" s="897" t="s">
        <v>392</v>
      </c>
      <c r="C2" s="897"/>
      <c r="D2" s="897"/>
      <c r="E2" s="897"/>
      <c r="F2" s="897"/>
      <c r="G2" s="897"/>
      <c r="H2" s="897"/>
    </row>
    <row r="3" ht="12.75">
      <c r="E3" s="66"/>
    </row>
    <row r="4" spans="2:8" ht="19.5">
      <c r="B4" s="1038" t="s">
        <v>292</v>
      </c>
      <c r="C4" s="1038"/>
      <c r="D4" s="1038"/>
      <c r="E4" s="1038"/>
      <c r="F4" s="1038"/>
      <c r="G4" s="1038"/>
      <c r="H4" s="1038"/>
    </row>
    <row r="5" spans="2:8" ht="12" customHeight="1">
      <c r="B5" s="3"/>
      <c r="C5" s="3"/>
      <c r="D5" s="3"/>
      <c r="E5" s="5"/>
      <c r="F5" s="6"/>
      <c r="G5" s="575"/>
      <c r="H5" s="114"/>
    </row>
    <row r="6" spans="2:8" ht="16.5">
      <c r="B6" s="1005" t="s">
        <v>44</v>
      </c>
      <c r="C6" s="1006"/>
      <c r="D6" s="1007"/>
      <c r="E6" s="71"/>
      <c r="F6" s="992" t="s">
        <v>88</v>
      </c>
      <c r="G6" s="992" t="s">
        <v>73</v>
      </c>
      <c r="H6" s="993" t="s">
        <v>430</v>
      </c>
    </row>
    <row r="7" spans="2:8" ht="16.5">
      <c r="B7" s="1008"/>
      <c r="C7" s="1009"/>
      <c r="D7" s="1010"/>
      <c r="E7" s="73"/>
      <c r="F7" s="993"/>
      <c r="G7" s="993"/>
      <c r="H7" s="993"/>
    </row>
    <row r="8" spans="2:8" ht="16.5">
      <c r="B8" s="1011"/>
      <c r="C8" s="1012"/>
      <c r="D8" s="1013"/>
      <c r="E8" s="71"/>
      <c r="F8" s="994"/>
      <c r="G8" s="994"/>
      <c r="H8" s="994"/>
    </row>
    <row r="9" spans="2:8" ht="4.5" customHeight="1">
      <c r="B9" s="74"/>
      <c r="C9" s="74"/>
      <c r="D9" s="75"/>
      <c r="E9" s="76"/>
      <c r="F9" s="77"/>
      <c r="G9" s="115"/>
      <c r="H9" s="116"/>
    </row>
    <row r="10" spans="2:12" ht="16.5">
      <c r="B10" s="946" t="s">
        <v>106</v>
      </c>
      <c r="C10" s="947"/>
      <c r="D10" s="948"/>
      <c r="E10" s="80"/>
      <c r="F10" s="571">
        <f>Plan2!E10+Plan4!E10</f>
        <v>132181</v>
      </c>
      <c r="G10" s="551">
        <f>Plan6!E10</f>
        <v>101871</v>
      </c>
      <c r="H10" s="538">
        <f>F10/G10</f>
        <v>1.2975331546760118</v>
      </c>
      <c r="J10" s="49"/>
      <c r="K10" s="49"/>
      <c r="L10" s="119"/>
    </row>
    <row r="11" spans="2:8" ht="16.5">
      <c r="B11" s="159" t="s">
        <v>394</v>
      </c>
      <c r="C11" s="160"/>
      <c r="D11" s="161"/>
      <c r="E11" s="84"/>
      <c r="F11" s="730">
        <f>Plan2!E11+Plan4!E11</f>
        <v>1241</v>
      </c>
      <c r="G11" s="731">
        <f>Plan6!E11</f>
        <v>900</v>
      </c>
      <c r="H11" s="174">
        <f aca="true" t="shared" si="0" ref="H11:H18">F11/G11</f>
        <v>1.3788888888888888</v>
      </c>
    </row>
    <row r="12" spans="2:8" ht="16.5">
      <c r="B12" s="85" t="s">
        <v>395</v>
      </c>
      <c r="C12" s="86"/>
      <c r="D12" s="87"/>
      <c r="E12" s="88"/>
      <c r="F12" s="732">
        <f>Plan2!E12+Plan4!E12</f>
        <v>1235</v>
      </c>
      <c r="G12" s="122">
        <f>Plan6!E12</f>
        <v>1025</v>
      </c>
      <c r="H12" s="121">
        <f t="shared" si="0"/>
        <v>1.2048780487804878</v>
      </c>
    </row>
    <row r="13" spans="2:8" ht="16.5">
      <c r="B13" s="162" t="s">
        <v>396</v>
      </c>
      <c r="C13" s="160"/>
      <c r="D13" s="161"/>
      <c r="E13" s="84"/>
      <c r="F13" s="730">
        <f>Plan2!E13+Plan4!E13</f>
        <v>13489</v>
      </c>
      <c r="G13" s="731">
        <f>Plan6!E13</f>
        <v>10478</v>
      </c>
      <c r="H13" s="174">
        <f t="shared" si="0"/>
        <v>1.2873640007635045</v>
      </c>
    </row>
    <row r="14" spans="2:8" ht="16.5">
      <c r="B14" s="85" t="s">
        <v>397</v>
      </c>
      <c r="C14" s="86"/>
      <c r="D14" s="87"/>
      <c r="E14" s="88"/>
      <c r="F14" s="732">
        <f>Plan2!E14+Plan4!E14</f>
        <v>2677</v>
      </c>
      <c r="G14" s="122">
        <f>Plan6!E14</f>
        <v>2140</v>
      </c>
      <c r="H14" s="121">
        <f t="shared" si="0"/>
        <v>1.2509345794392523</v>
      </c>
    </row>
    <row r="15" spans="2:8" ht="16.5">
      <c r="B15" s="162" t="s">
        <v>398</v>
      </c>
      <c r="C15" s="160"/>
      <c r="D15" s="161"/>
      <c r="E15" s="84"/>
      <c r="F15" s="730">
        <f>Plan2!E15+Plan4!E15</f>
        <v>12767</v>
      </c>
      <c r="G15" s="731">
        <f>Plan6!E15</f>
        <v>9358</v>
      </c>
      <c r="H15" s="174">
        <f t="shared" si="0"/>
        <v>1.3642872408634323</v>
      </c>
    </row>
    <row r="16" spans="2:8" ht="16.5">
      <c r="B16" s="85" t="s">
        <v>399</v>
      </c>
      <c r="C16" s="86"/>
      <c r="D16" s="87"/>
      <c r="E16" s="84"/>
      <c r="F16" s="732">
        <f>Plan2!E16+Plan4!E16</f>
        <v>6103</v>
      </c>
      <c r="G16" s="122">
        <f>Plan6!E16</f>
        <v>4540</v>
      </c>
      <c r="H16" s="121">
        <f t="shared" si="0"/>
        <v>1.344273127753304</v>
      </c>
    </row>
    <row r="17" spans="2:8" ht="16.5">
      <c r="B17" s="162" t="s">
        <v>400</v>
      </c>
      <c r="C17" s="160"/>
      <c r="D17" s="161"/>
      <c r="E17" s="84"/>
      <c r="F17" s="730">
        <f>Plan2!E17+Plan4!E17</f>
        <v>278</v>
      </c>
      <c r="G17" s="731">
        <f>Plan6!E17</f>
        <v>270</v>
      </c>
      <c r="H17" s="174">
        <f t="shared" si="0"/>
        <v>1.0296296296296297</v>
      </c>
    </row>
    <row r="18" spans="2:8" s="418" customFormat="1" ht="16.5">
      <c r="B18" s="85" t="s">
        <v>401</v>
      </c>
      <c r="C18" s="86"/>
      <c r="D18" s="95"/>
      <c r="E18" s="84"/>
      <c r="F18" s="732">
        <f>Plan2!E18+Plan4!E18</f>
        <v>8620</v>
      </c>
      <c r="G18" s="122">
        <f>Plan6!E18</f>
        <v>6973</v>
      </c>
      <c r="H18" s="121">
        <f t="shared" si="0"/>
        <v>1.236196758927291</v>
      </c>
    </row>
    <row r="19" spans="2:8" ht="16.5">
      <c r="B19" s="162" t="s">
        <v>402</v>
      </c>
      <c r="C19" s="160"/>
      <c r="D19" s="163"/>
      <c r="E19" s="84"/>
      <c r="F19" s="730" t="s">
        <v>42</v>
      </c>
      <c r="G19" s="731" t="s">
        <v>42</v>
      </c>
      <c r="H19" s="174" t="s">
        <v>42</v>
      </c>
    </row>
    <row r="20" spans="2:8" ht="16.5">
      <c r="B20" s="85" t="s">
        <v>403</v>
      </c>
      <c r="C20" s="86"/>
      <c r="D20" s="87"/>
      <c r="E20" s="84"/>
      <c r="F20" s="732">
        <f>Plan2!E19+Plan4!E19</f>
        <v>7367</v>
      </c>
      <c r="G20" s="122">
        <f>Plan6!E19</f>
        <v>5941</v>
      </c>
      <c r="H20" s="121">
        <f>F20/G20</f>
        <v>1.2400269314930146</v>
      </c>
    </row>
    <row r="21" spans="2:8" ht="16.5">
      <c r="B21" s="162" t="s">
        <v>404</v>
      </c>
      <c r="C21" s="160"/>
      <c r="D21" s="161"/>
      <c r="E21" s="84"/>
      <c r="F21" s="730" t="s">
        <v>42</v>
      </c>
      <c r="G21" s="731" t="s">
        <v>42</v>
      </c>
      <c r="H21" s="174" t="s">
        <v>42</v>
      </c>
    </row>
    <row r="22" spans="2:8" ht="16.5">
      <c r="B22" s="85" t="s">
        <v>405</v>
      </c>
      <c r="C22" s="86"/>
      <c r="D22" s="87"/>
      <c r="E22" s="84"/>
      <c r="F22" s="732">
        <f>Plan2!E20+Plan4!E20</f>
        <v>1016</v>
      </c>
      <c r="G22" s="122">
        <f>Plan6!E20</f>
        <v>804</v>
      </c>
      <c r="H22" s="121">
        <f aca="true" t="shared" si="1" ref="H22:H28">F22/G22</f>
        <v>1.263681592039801</v>
      </c>
    </row>
    <row r="23" spans="2:8" ht="16.5">
      <c r="B23" s="162" t="s">
        <v>406</v>
      </c>
      <c r="C23" s="160"/>
      <c r="D23" s="163"/>
      <c r="E23" s="84"/>
      <c r="F23" s="730" t="s">
        <v>42</v>
      </c>
      <c r="G23" s="731" t="s">
        <v>42</v>
      </c>
      <c r="H23" s="174" t="s">
        <v>42</v>
      </c>
    </row>
    <row r="24" spans="2:8" ht="16.5">
      <c r="B24" s="85" t="s">
        <v>407</v>
      </c>
      <c r="C24" s="86"/>
      <c r="D24" s="87"/>
      <c r="E24" s="84"/>
      <c r="F24" s="732">
        <f>Plan2!E21+Plan4!E21</f>
        <v>1201</v>
      </c>
      <c r="G24" s="122">
        <f>Plan6!E21</f>
        <v>844</v>
      </c>
      <c r="H24" s="121">
        <f t="shared" si="1"/>
        <v>1.4229857819905214</v>
      </c>
    </row>
    <row r="25" spans="2:8" ht="16.5">
      <c r="B25" s="162" t="s">
        <v>408</v>
      </c>
      <c r="C25" s="160"/>
      <c r="D25" s="163"/>
      <c r="E25" s="92"/>
      <c r="F25" s="730">
        <f>Plan2!E22+Plan4!E22</f>
        <v>4465</v>
      </c>
      <c r="G25" s="731">
        <f>Plan6!E22</f>
        <v>3934</v>
      </c>
      <c r="H25" s="174">
        <f t="shared" si="1"/>
        <v>1.1349771225216065</v>
      </c>
    </row>
    <row r="26" spans="2:8" ht="16.5">
      <c r="B26" s="85" t="s">
        <v>409</v>
      </c>
      <c r="C26" s="86"/>
      <c r="D26" s="87"/>
      <c r="E26" s="84"/>
      <c r="F26" s="732">
        <f>Plan2!E23+Plan4!E23</f>
        <v>1747</v>
      </c>
      <c r="G26" s="122">
        <f>Plan6!E23</f>
        <v>1400</v>
      </c>
      <c r="H26" s="121">
        <f t="shared" si="1"/>
        <v>1.2478571428571428</v>
      </c>
    </row>
    <row r="27" spans="2:8" ht="16.5">
      <c r="B27" s="162" t="s">
        <v>410</v>
      </c>
      <c r="C27" s="160"/>
      <c r="D27" s="161"/>
      <c r="E27" s="84"/>
      <c r="F27" s="730">
        <f>Plan2!E24+Plan4!E24</f>
        <v>1615</v>
      </c>
      <c r="G27" s="731">
        <f>Plan6!E24</f>
        <v>1239</v>
      </c>
      <c r="H27" s="174">
        <f t="shared" si="1"/>
        <v>1.3034705407586764</v>
      </c>
    </row>
    <row r="28" spans="2:8" ht="16.5">
      <c r="B28" s="85" t="s">
        <v>411</v>
      </c>
      <c r="C28" s="86"/>
      <c r="D28" s="87"/>
      <c r="E28" s="84"/>
      <c r="F28" s="732">
        <f>Plan2!E25+Plan4!E25</f>
        <v>3424</v>
      </c>
      <c r="G28" s="122">
        <f>Plan6!E25</f>
        <v>2618</v>
      </c>
      <c r="H28" s="121">
        <f t="shared" si="1"/>
        <v>1.307868601986249</v>
      </c>
    </row>
    <row r="29" spans="2:8" ht="16.5">
      <c r="B29" s="162" t="s">
        <v>412</v>
      </c>
      <c r="C29" s="160"/>
      <c r="D29" s="161"/>
      <c r="E29" s="84"/>
      <c r="F29" s="730">
        <f>Plan2!E26+Plan4!E26</f>
        <v>2237</v>
      </c>
      <c r="G29" s="731">
        <f>Plan6!E26</f>
        <v>1578</v>
      </c>
      <c r="H29" s="174">
        <f aca="true" t="shared" si="2" ref="H29:H36">F29/G29</f>
        <v>1.417617237008872</v>
      </c>
    </row>
    <row r="30" spans="2:8" ht="16.5">
      <c r="B30" s="85" t="s">
        <v>413</v>
      </c>
      <c r="C30" s="86"/>
      <c r="D30" s="87"/>
      <c r="E30" s="84"/>
      <c r="F30" s="732">
        <f>Plan2!E27+Plan4!E27</f>
        <v>2637</v>
      </c>
      <c r="G30" s="122">
        <f>Plan6!E27</f>
        <v>2014</v>
      </c>
      <c r="H30" s="121">
        <f t="shared" si="2"/>
        <v>1.3093346573982125</v>
      </c>
    </row>
    <row r="31" spans="2:8" ht="16.5">
      <c r="B31" s="162" t="s">
        <v>414</v>
      </c>
      <c r="C31" s="160"/>
      <c r="D31" s="161"/>
      <c r="E31" s="84"/>
      <c r="F31" s="730">
        <f>Plan2!E28+Plan4!E28</f>
        <v>1637</v>
      </c>
      <c r="G31" s="731">
        <f>Plan6!E28</f>
        <v>1260</v>
      </c>
      <c r="H31" s="284">
        <f t="shared" si="2"/>
        <v>1.2992063492063493</v>
      </c>
    </row>
    <row r="32" spans="2:8" ht="16.5">
      <c r="B32" s="85" t="s">
        <v>415</v>
      </c>
      <c r="C32" s="94"/>
      <c r="D32" s="95"/>
      <c r="E32" s="84"/>
      <c r="F32" s="732">
        <f>Plan2!E29+Plan4!E29</f>
        <v>13884</v>
      </c>
      <c r="G32" s="122">
        <f>Plan6!E29</f>
        <v>10514</v>
      </c>
      <c r="H32" s="121">
        <f t="shared" si="2"/>
        <v>1.320525014266692</v>
      </c>
    </row>
    <row r="33" spans="2:8" ht="16.5">
      <c r="B33" s="162" t="s">
        <v>416</v>
      </c>
      <c r="C33" s="160"/>
      <c r="D33" s="161"/>
      <c r="E33" s="84"/>
      <c r="F33" s="730">
        <f>Plan2!E30+Plan4!E30</f>
        <v>6008</v>
      </c>
      <c r="G33" s="731">
        <f>Plan6!E30</f>
        <v>4634</v>
      </c>
      <c r="H33" s="174">
        <f t="shared" si="2"/>
        <v>1.2965041001294777</v>
      </c>
    </row>
    <row r="34" spans="2:8" ht="16.5">
      <c r="B34" s="85" t="s">
        <v>417</v>
      </c>
      <c r="C34" s="86"/>
      <c r="D34" s="87"/>
      <c r="E34" s="84"/>
      <c r="F34" s="732">
        <f>Plan2!E31+Plan4!E31</f>
        <v>1636</v>
      </c>
      <c r="G34" s="122">
        <f>Plan6!E31</f>
        <v>1239</v>
      </c>
      <c r="H34" s="121">
        <f t="shared" si="2"/>
        <v>1.3204196933010492</v>
      </c>
    </row>
    <row r="35" spans="2:8" ht="16.5">
      <c r="B35" s="162" t="s">
        <v>418</v>
      </c>
      <c r="C35" s="160"/>
      <c r="D35" s="161"/>
      <c r="E35" s="84"/>
      <c r="F35" s="730">
        <f>Plan2!E32+Plan4!E32</f>
        <v>32724</v>
      </c>
      <c r="G35" s="731">
        <f>Plan6!E32</f>
        <v>24924</v>
      </c>
      <c r="H35" s="174">
        <f t="shared" si="2"/>
        <v>1.312951372171401</v>
      </c>
    </row>
    <row r="36" spans="2:8" ht="16.5">
      <c r="B36" s="85" t="s">
        <v>419</v>
      </c>
      <c r="C36" s="86"/>
      <c r="D36" s="87"/>
      <c r="E36" s="84"/>
      <c r="F36" s="732">
        <f>Plan2!E33+Plan4!E33</f>
        <v>2065</v>
      </c>
      <c r="G36" s="122">
        <f>Plan6!E33</f>
        <v>1575</v>
      </c>
      <c r="H36" s="121">
        <f t="shared" si="2"/>
        <v>1.3111111111111111</v>
      </c>
    </row>
    <row r="37" spans="2:8" ht="16.5">
      <c r="B37" s="164" t="s">
        <v>420</v>
      </c>
      <c r="C37" s="165"/>
      <c r="D37" s="166"/>
      <c r="E37" s="84"/>
      <c r="F37" s="738">
        <f>Plan2!E34+Plan4!E34</f>
        <v>2108</v>
      </c>
      <c r="G37" s="735">
        <f>Plan6!E34</f>
        <v>1669</v>
      </c>
      <c r="H37" s="175">
        <v>0</v>
      </c>
    </row>
    <row r="38" spans="2:8" ht="15">
      <c r="B38" s="348" t="s">
        <v>169</v>
      </c>
      <c r="C38" s="96"/>
      <c r="D38" s="96"/>
      <c r="E38" s="66"/>
      <c r="F38" s="49"/>
      <c r="H38" s="25"/>
    </row>
    <row r="39" ht="15">
      <c r="B39" s="594" t="s">
        <v>391</v>
      </c>
    </row>
    <row r="40" spans="1:2" ht="12.75">
      <c r="A40" t="s">
        <v>164</v>
      </c>
      <c r="B40" s="348"/>
    </row>
    <row r="41" ht="12.75">
      <c r="B41" s="354"/>
    </row>
    <row r="42" ht="12.75">
      <c r="B42" s="354"/>
    </row>
    <row r="49" ht="12.75">
      <c r="B49" s="141"/>
    </row>
    <row r="50" ht="12.75">
      <c r="B50" s="141"/>
    </row>
  </sheetData>
  <mergeCells count="7">
    <mergeCell ref="B6:D8"/>
    <mergeCell ref="B10:D10"/>
    <mergeCell ref="B4:H4"/>
    <mergeCell ref="B2:H2"/>
    <mergeCell ref="F6:F8"/>
    <mergeCell ref="G6:G8"/>
    <mergeCell ref="H6:H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38.xml><?xml version="1.0" encoding="utf-8"?>
<worksheet xmlns="http://schemas.openxmlformats.org/spreadsheetml/2006/main" xmlns:r="http://schemas.openxmlformats.org/officeDocument/2006/relationships">
  <dimension ref="B2:L39"/>
  <sheetViews>
    <sheetView showGridLines="0" showRowColHeaders="0" defaultGridColor="0" zoomScale="65" zoomScaleNormal="65" colorId="8" workbookViewId="0" topLeftCell="A1">
      <selection activeCell="M8" sqref="M8"/>
    </sheetView>
  </sheetViews>
  <sheetFormatPr defaultColWidth="9.140625" defaultRowHeight="12.75"/>
  <cols>
    <col min="1" max="1" width="1.7109375" style="0" customWidth="1"/>
    <col min="2" max="2" width="25.28125" style="0" bestFit="1" customWidth="1"/>
    <col min="3" max="3" width="1.28515625" style="0" customWidth="1"/>
    <col min="4" max="4" width="2.8515625" style="0" customWidth="1"/>
    <col min="5" max="5" width="1.7109375" style="0" customWidth="1"/>
    <col min="6" max="6" width="20.28125" style="0" customWidth="1"/>
    <col min="7" max="7" width="19.421875" style="0" customWidth="1"/>
    <col min="8" max="8" width="23.421875" style="0" customWidth="1"/>
    <col min="9" max="9" width="2.7109375" style="0" customWidth="1"/>
    <col min="10" max="11" width="11.140625" style="0" bestFit="1" customWidth="1"/>
    <col min="12" max="12" width="5.7109375" style="0" customWidth="1"/>
  </cols>
  <sheetData>
    <row r="1" ht="6" customHeight="1"/>
    <row r="2" spans="2:8" ht="18">
      <c r="B2" s="897" t="s">
        <v>392</v>
      </c>
      <c r="C2" s="897"/>
      <c r="D2" s="897"/>
      <c r="E2" s="897"/>
      <c r="F2" s="897"/>
      <c r="G2" s="897"/>
      <c r="H2" s="897"/>
    </row>
    <row r="3" ht="4.5" customHeight="1">
      <c r="E3" s="66"/>
    </row>
    <row r="4" spans="2:8" ht="18">
      <c r="B4" s="1021" t="s">
        <v>293</v>
      </c>
      <c r="C4" s="1021"/>
      <c r="D4" s="1021"/>
      <c r="E4" s="1021"/>
      <c r="F4" s="1021"/>
      <c r="G4" s="1021"/>
      <c r="H4" s="1021"/>
    </row>
    <row r="5" spans="2:8" ht="12" customHeight="1">
      <c r="B5" s="3"/>
      <c r="C5" s="3"/>
      <c r="D5" s="3"/>
      <c r="E5" s="5"/>
      <c r="F5" s="6"/>
      <c r="G5" s="113"/>
      <c r="H5" s="114"/>
    </row>
    <row r="6" spans="2:8" ht="48" customHeight="1">
      <c r="B6" s="1022" t="s">
        <v>210</v>
      </c>
      <c r="C6" s="1023"/>
      <c r="D6" s="1024"/>
      <c r="E6" s="71"/>
      <c r="F6" s="1031" t="s">
        <v>86</v>
      </c>
      <c r="G6" s="1032" t="s">
        <v>87</v>
      </c>
      <c r="H6" s="1034" t="s">
        <v>431</v>
      </c>
    </row>
    <row r="7" spans="2:8" ht="16.5">
      <c r="B7" s="1025"/>
      <c r="C7" s="1026"/>
      <c r="D7" s="1027"/>
      <c r="E7" s="73"/>
      <c r="F7" s="1032"/>
      <c r="G7" s="1032"/>
      <c r="H7" s="1034"/>
    </row>
    <row r="8" spans="2:8" ht="16.5">
      <c r="B8" s="1028"/>
      <c r="C8" s="1029"/>
      <c r="D8" s="1030"/>
      <c r="E8" s="71"/>
      <c r="F8" s="1033"/>
      <c r="G8" s="1033"/>
      <c r="H8" s="1035"/>
    </row>
    <row r="9" spans="2:8" ht="4.5" customHeight="1">
      <c r="B9" s="74"/>
      <c r="C9" s="74"/>
      <c r="D9" s="75"/>
      <c r="E9" s="76"/>
      <c r="F9" s="77"/>
      <c r="G9" s="115"/>
      <c r="H9" s="116"/>
    </row>
    <row r="10" spans="2:12" ht="16.5">
      <c r="B10" s="946" t="s">
        <v>101</v>
      </c>
      <c r="C10" s="947"/>
      <c r="D10" s="948"/>
      <c r="E10" s="80"/>
      <c r="F10" s="479">
        <f>Plan41!E10</f>
        <v>45370640</v>
      </c>
      <c r="G10" s="480">
        <f>Plan39!E10</f>
        <v>186770562</v>
      </c>
      <c r="H10" s="259">
        <f aca="true" t="shared" si="0" ref="H10:H37">(F10*100)/G10</f>
        <v>24.292179406731133</v>
      </c>
      <c r="I10" s="305"/>
      <c r="J10" s="49"/>
      <c r="K10" s="232"/>
      <c r="L10" s="119"/>
    </row>
    <row r="11" spans="2:10" ht="16.5">
      <c r="B11" s="218" t="s">
        <v>17</v>
      </c>
      <c r="C11" s="219"/>
      <c r="D11" s="220"/>
      <c r="E11" s="84"/>
      <c r="F11" s="500">
        <f>Plan41!E11</f>
        <v>82758</v>
      </c>
      <c r="G11" s="743">
        <f>Plan39!E11</f>
        <v>686652</v>
      </c>
      <c r="H11" s="221">
        <f t="shared" si="0"/>
        <v>12.052393352091016</v>
      </c>
      <c r="I11" s="305"/>
      <c r="J11" s="25"/>
    </row>
    <row r="12" spans="2:10" ht="16.5">
      <c r="B12" s="85" t="s">
        <v>18</v>
      </c>
      <c r="C12" s="86"/>
      <c r="D12" s="87"/>
      <c r="E12" s="88"/>
      <c r="F12" s="483">
        <f>Plan41!E12</f>
        <v>280363</v>
      </c>
      <c r="G12" s="426">
        <f>Plan39!E12</f>
        <v>3050652</v>
      </c>
      <c r="H12" s="179">
        <f t="shared" si="0"/>
        <v>9.190264900749085</v>
      </c>
      <c r="I12" s="305"/>
      <c r="J12" s="117"/>
    </row>
    <row r="13" spans="2:10" ht="16.5">
      <c r="B13" s="222" t="s">
        <v>19</v>
      </c>
      <c r="C13" s="223"/>
      <c r="D13" s="224"/>
      <c r="E13" s="84"/>
      <c r="F13" s="500">
        <f>Plan41!E13</f>
        <v>65794</v>
      </c>
      <c r="G13" s="743">
        <f>Plan39!E13</f>
        <v>615715</v>
      </c>
      <c r="H13" s="221">
        <f t="shared" si="0"/>
        <v>10.685788067531243</v>
      </c>
      <c r="I13" s="305"/>
      <c r="J13" s="117"/>
    </row>
    <row r="14" spans="2:10" ht="16.5">
      <c r="B14" s="85" t="s">
        <v>20</v>
      </c>
      <c r="C14" s="86"/>
      <c r="D14" s="87"/>
      <c r="E14" s="88"/>
      <c r="F14" s="483">
        <f>Plan41!E14</f>
        <v>343035</v>
      </c>
      <c r="G14" s="426">
        <f>Plan39!E14</f>
        <v>3311026</v>
      </c>
      <c r="H14" s="179">
        <f t="shared" si="0"/>
        <v>10.36038376020001</v>
      </c>
      <c r="I14" s="305"/>
      <c r="J14" s="117"/>
    </row>
    <row r="15" spans="2:10" ht="16.5">
      <c r="B15" s="222" t="s">
        <v>21</v>
      </c>
      <c r="C15" s="223"/>
      <c r="D15" s="224"/>
      <c r="E15" s="86"/>
      <c r="F15" s="500">
        <f>Plan41!E15</f>
        <v>1424983</v>
      </c>
      <c r="G15" s="743">
        <f>Plan39!E15</f>
        <v>13950146</v>
      </c>
      <c r="H15" s="221">
        <f t="shared" si="0"/>
        <v>10.214824991795785</v>
      </c>
      <c r="I15" s="305"/>
      <c r="J15" s="117"/>
    </row>
    <row r="16" spans="2:10" ht="16.5">
      <c r="B16" s="85" t="s">
        <v>22</v>
      </c>
      <c r="C16" s="86"/>
      <c r="D16" s="87"/>
      <c r="E16" s="84"/>
      <c r="F16" s="483">
        <f>Plan41!E16</f>
        <v>1058587</v>
      </c>
      <c r="G16" s="426">
        <f>Plan39!E16</f>
        <v>8217085</v>
      </c>
      <c r="H16" s="179">
        <f t="shared" si="0"/>
        <v>12.882755867804702</v>
      </c>
      <c r="I16" s="305"/>
      <c r="J16" s="25"/>
    </row>
    <row r="17" spans="2:10" ht="16.5">
      <c r="B17" s="222" t="s">
        <v>82</v>
      </c>
      <c r="C17" s="223"/>
      <c r="D17" s="224"/>
      <c r="E17" s="84"/>
      <c r="F17" s="500">
        <f>Plan41!E17</f>
        <v>891013</v>
      </c>
      <c r="G17" s="743">
        <f>Plan39!E17</f>
        <v>2383784</v>
      </c>
      <c r="H17" s="221">
        <f t="shared" si="0"/>
        <v>37.37809298157887</v>
      </c>
      <c r="I17" s="305"/>
      <c r="J17" s="25"/>
    </row>
    <row r="18" spans="2:10" ht="16.5">
      <c r="B18" s="85" t="s">
        <v>23</v>
      </c>
      <c r="C18" s="86"/>
      <c r="D18" s="89"/>
      <c r="E18" s="84"/>
      <c r="F18" s="483">
        <f>Plan41!E18</f>
        <v>829534</v>
      </c>
      <c r="G18" s="426">
        <f>Plan39!E18</f>
        <v>3464285</v>
      </c>
      <c r="H18" s="179">
        <f t="shared" si="0"/>
        <v>23.945316277384798</v>
      </c>
      <c r="I18" s="305"/>
      <c r="J18" s="25"/>
    </row>
    <row r="19" spans="2:10" ht="16.5">
      <c r="B19" s="222" t="s">
        <v>24</v>
      </c>
      <c r="C19" s="223"/>
      <c r="D19" s="225"/>
      <c r="E19" s="84"/>
      <c r="F19" s="500">
        <f>Plan41!E19</f>
        <v>1574386</v>
      </c>
      <c r="G19" s="743">
        <f>Plan39!E19</f>
        <v>5730753</v>
      </c>
      <c r="H19" s="221">
        <f t="shared" si="0"/>
        <v>27.47258519081175</v>
      </c>
      <c r="I19" s="305"/>
      <c r="J19" s="25"/>
    </row>
    <row r="20" spans="2:10" ht="16.5">
      <c r="B20" s="85" t="s">
        <v>25</v>
      </c>
      <c r="C20" s="86"/>
      <c r="D20" s="87"/>
      <c r="E20" s="84"/>
      <c r="F20" s="483">
        <f>Plan41!E20</f>
        <v>412519</v>
      </c>
      <c r="G20" s="426">
        <f>Plan39!E20</f>
        <v>6184538</v>
      </c>
      <c r="H20" s="179">
        <f t="shared" si="0"/>
        <v>6.670166793380524</v>
      </c>
      <c r="I20" s="305"/>
      <c r="J20" s="25"/>
    </row>
    <row r="21" spans="2:10" ht="16.5">
      <c r="B21" s="222" t="s">
        <v>26</v>
      </c>
      <c r="C21" s="223"/>
      <c r="D21" s="224"/>
      <c r="E21" s="84"/>
      <c r="F21" s="500">
        <f>Plan41!E21</f>
        <v>730609</v>
      </c>
      <c r="G21" s="743">
        <f>Plan39!E21</f>
        <v>2856999</v>
      </c>
      <c r="H21" s="221">
        <f t="shared" si="0"/>
        <v>25.57260258053993</v>
      </c>
      <c r="I21" s="305"/>
      <c r="J21" s="25"/>
    </row>
    <row r="22" spans="2:10" ht="16.5">
      <c r="B22" s="85" t="s">
        <v>27</v>
      </c>
      <c r="C22" s="86"/>
      <c r="D22" s="87"/>
      <c r="E22" s="84"/>
      <c r="F22" s="483">
        <f>Plan41!E22</f>
        <v>663972</v>
      </c>
      <c r="G22" s="426">
        <f>Plan39!E22</f>
        <v>2297981</v>
      </c>
      <c r="H22" s="179">
        <f t="shared" si="0"/>
        <v>28.893711479772897</v>
      </c>
      <c r="I22" s="305"/>
      <c r="J22" s="25"/>
    </row>
    <row r="23" spans="2:10" ht="16.5">
      <c r="B23" s="222" t="s">
        <v>28</v>
      </c>
      <c r="C23" s="223"/>
      <c r="D23" s="225"/>
      <c r="E23" s="84"/>
      <c r="F23" s="500">
        <f>Plan41!E23</f>
        <v>4796027</v>
      </c>
      <c r="G23" s="743">
        <f>Plan39!E23</f>
        <v>19479356</v>
      </c>
      <c r="H23" s="221">
        <f t="shared" si="0"/>
        <v>24.621075768623975</v>
      </c>
      <c r="I23" s="305"/>
      <c r="J23" s="25"/>
    </row>
    <row r="24" spans="2:10" ht="16.5">
      <c r="B24" s="85" t="s">
        <v>29</v>
      </c>
      <c r="C24" s="86"/>
      <c r="D24" s="87"/>
      <c r="E24" s="84"/>
      <c r="F24" s="483">
        <f>Plan41!E24</f>
        <v>554892</v>
      </c>
      <c r="G24" s="426">
        <f>Plan39!E24</f>
        <v>7110465</v>
      </c>
      <c r="H24" s="179">
        <f t="shared" si="0"/>
        <v>7.80387780545998</v>
      </c>
      <c r="I24" s="305"/>
      <c r="J24" s="25"/>
    </row>
    <row r="25" spans="2:10" ht="16.5">
      <c r="B25" s="222" t="s">
        <v>30</v>
      </c>
      <c r="C25" s="223"/>
      <c r="D25" s="225"/>
      <c r="E25" s="92"/>
      <c r="F25" s="500">
        <f>Plan41!E25</f>
        <v>419784</v>
      </c>
      <c r="G25" s="743">
        <f>Plan39!E25</f>
        <v>3623215</v>
      </c>
      <c r="H25" s="221">
        <f t="shared" si="0"/>
        <v>11.585953359102344</v>
      </c>
      <c r="I25" s="305"/>
      <c r="J25" s="25"/>
    </row>
    <row r="26" spans="2:10" ht="16.5">
      <c r="B26" s="85" t="s">
        <v>31</v>
      </c>
      <c r="C26" s="86"/>
      <c r="D26" s="87"/>
      <c r="E26" s="84"/>
      <c r="F26" s="483">
        <f>Plan41!E26</f>
        <v>3739741</v>
      </c>
      <c r="G26" s="426">
        <f>Plan39!E26</f>
        <v>10387378</v>
      </c>
      <c r="H26" s="179">
        <f t="shared" si="0"/>
        <v>36.0027429443696</v>
      </c>
      <c r="I26" s="305"/>
      <c r="J26" s="25"/>
    </row>
    <row r="27" spans="2:10" ht="16.5">
      <c r="B27" s="222" t="s">
        <v>32</v>
      </c>
      <c r="C27" s="223"/>
      <c r="D27" s="224"/>
      <c r="E27" s="84"/>
      <c r="F27" s="500">
        <f>Plan41!E27</f>
        <v>1142940</v>
      </c>
      <c r="G27" s="743">
        <f>Plan39!E27</f>
        <v>8502603</v>
      </c>
      <c r="H27" s="221">
        <f t="shared" si="0"/>
        <v>13.442236453942398</v>
      </c>
      <c r="I27" s="305"/>
      <c r="J27" s="25"/>
    </row>
    <row r="28" spans="2:10" ht="16.5">
      <c r="B28" s="85" t="s">
        <v>33</v>
      </c>
      <c r="C28" s="86"/>
      <c r="D28" s="87"/>
      <c r="E28" s="84"/>
      <c r="F28" s="483">
        <f>Plan41!E28</f>
        <v>333317</v>
      </c>
      <c r="G28" s="426">
        <f>Plan39!E28</f>
        <v>3036290</v>
      </c>
      <c r="H28" s="179">
        <f t="shared" si="0"/>
        <v>10.977772215433967</v>
      </c>
      <c r="I28" s="305"/>
      <c r="J28" s="25"/>
    </row>
    <row r="29" spans="2:10" ht="16.5">
      <c r="B29" s="222" t="s">
        <v>34</v>
      </c>
      <c r="C29" s="223"/>
      <c r="D29" s="224"/>
      <c r="E29" s="84"/>
      <c r="F29" s="500">
        <f>Plan41!E29</f>
        <v>3360294</v>
      </c>
      <c r="G29" s="743">
        <f>Plan39!E29</f>
        <v>15561720</v>
      </c>
      <c r="H29" s="221">
        <f t="shared" si="0"/>
        <v>21.59333287065954</v>
      </c>
      <c r="I29" s="305"/>
      <c r="J29" s="25"/>
    </row>
    <row r="30" spans="2:10" ht="16.5">
      <c r="B30" s="85" t="s">
        <v>35</v>
      </c>
      <c r="C30" s="86"/>
      <c r="D30" s="87"/>
      <c r="E30" s="84"/>
      <c r="F30" s="483">
        <f>Plan41!E30</f>
        <v>455822</v>
      </c>
      <c r="G30" s="426">
        <f>Plan39!E30</f>
        <v>3043760</v>
      </c>
      <c r="H30" s="179">
        <f t="shared" si="0"/>
        <v>14.975622256682524</v>
      </c>
      <c r="I30" s="305"/>
      <c r="J30" s="25"/>
    </row>
    <row r="31" spans="2:10" ht="16.5">
      <c r="B31" s="222" t="s">
        <v>36</v>
      </c>
      <c r="C31" s="223"/>
      <c r="D31" s="224"/>
      <c r="E31" s="84"/>
      <c r="F31" s="500">
        <f>Plan41!E31</f>
        <v>3663308</v>
      </c>
      <c r="G31" s="743">
        <f>Plan39!E31</f>
        <v>10963219</v>
      </c>
      <c r="H31" s="221">
        <f t="shared" si="0"/>
        <v>33.41452907216393</v>
      </c>
      <c r="I31" s="305"/>
      <c r="J31" s="25"/>
    </row>
    <row r="32" spans="2:10" ht="16.5">
      <c r="B32" s="85" t="s">
        <v>37</v>
      </c>
      <c r="C32" s="94"/>
      <c r="D32" s="95"/>
      <c r="E32" s="84"/>
      <c r="F32" s="483">
        <f>Plan41!E32</f>
        <v>328919</v>
      </c>
      <c r="G32" s="426">
        <f>Plan39!E32</f>
        <v>1562417</v>
      </c>
      <c r="H32" s="179">
        <f t="shared" si="0"/>
        <v>21.051934278748888</v>
      </c>
      <c r="I32" s="305"/>
      <c r="J32" s="25"/>
    </row>
    <row r="33" spans="2:10" ht="16.5">
      <c r="B33" s="222" t="s">
        <v>108</v>
      </c>
      <c r="C33" s="223"/>
      <c r="D33" s="224"/>
      <c r="E33" s="84"/>
      <c r="F33" s="500">
        <f>Plan41!E33</f>
        <v>72146</v>
      </c>
      <c r="G33" s="743">
        <f>Plan39!E33</f>
        <v>403344</v>
      </c>
      <c r="H33" s="221">
        <f t="shared" si="0"/>
        <v>17.886964972827165</v>
      </c>
      <c r="I33" s="305"/>
      <c r="J33" s="25"/>
    </row>
    <row r="34" spans="2:10" ht="16.5">
      <c r="B34" s="85" t="s">
        <v>38</v>
      </c>
      <c r="C34" s="86"/>
      <c r="D34" s="87"/>
      <c r="E34" s="84"/>
      <c r="F34" s="483">
        <f>Plan41!E34</f>
        <v>2437535</v>
      </c>
      <c r="G34" s="426">
        <f>Plan39!E34</f>
        <v>5958266</v>
      </c>
      <c r="H34" s="179">
        <f t="shared" si="0"/>
        <v>40.91014063487599</v>
      </c>
      <c r="I34" s="305"/>
      <c r="J34" s="25"/>
    </row>
    <row r="35" spans="2:10" ht="16.5">
      <c r="B35" s="222" t="s">
        <v>39</v>
      </c>
      <c r="C35" s="223"/>
      <c r="D35" s="224"/>
      <c r="E35" s="84"/>
      <c r="F35" s="500">
        <f>Plan41!E35</f>
        <v>15187281</v>
      </c>
      <c r="G35" s="743">
        <f>Plan39!E35</f>
        <v>41055734</v>
      </c>
      <c r="H35" s="221">
        <f t="shared" si="0"/>
        <v>36.99186330464826</v>
      </c>
      <c r="I35" s="305"/>
      <c r="J35" s="25"/>
    </row>
    <row r="36" spans="2:10" ht="16.5">
      <c r="B36" s="85" t="s">
        <v>40</v>
      </c>
      <c r="C36" s="86"/>
      <c r="D36" s="87"/>
      <c r="E36" s="84"/>
      <c r="F36" s="483">
        <f>Plan41!E36</f>
        <v>269323</v>
      </c>
      <c r="G36" s="426">
        <f>Plan39!E36</f>
        <v>2000738</v>
      </c>
      <c r="H36" s="179">
        <f t="shared" si="0"/>
        <v>13.461182823538115</v>
      </c>
      <c r="I36" s="305"/>
      <c r="J36" s="25"/>
    </row>
    <row r="37" spans="2:10" ht="16.5">
      <c r="B37" s="227" t="s">
        <v>41</v>
      </c>
      <c r="C37" s="228"/>
      <c r="D37" s="229"/>
      <c r="E37" s="84"/>
      <c r="F37" s="501">
        <f>Plan41!E37</f>
        <v>251758</v>
      </c>
      <c r="G37" s="744">
        <f>Plan39!E37</f>
        <v>1332441</v>
      </c>
      <c r="H37" s="226">
        <f t="shared" si="0"/>
        <v>18.89449514087303</v>
      </c>
      <c r="I37" s="305"/>
      <c r="J37" s="25"/>
    </row>
    <row r="38" spans="2:6" ht="15">
      <c r="B38" s="348" t="s">
        <v>170</v>
      </c>
      <c r="C38" s="96"/>
      <c r="D38" s="96"/>
      <c r="E38" s="66"/>
      <c r="F38" s="49"/>
    </row>
    <row r="39" ht="15">
      <c r="B39" s="594" t="s">
        <v>391</v>
      </c>
    </row>
  </sheetData>
  <mergeCells count="7">
    <mergeCell ref="B2:H2"/>
    <mergeCell ref="B4:H4"/>
    <mergeCell ref="B6:D8"/>
    <mergeCell ref="B10:D10"/>
    <mergeCell ref="F6:F8"/>
    <mergeCell ref="G6:G8"/>
    <mergeCell ref="H6:H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39.xml><?xml version="1.0" encoding="utf-8"?>
<worksheet xmlns="http://schemas.openxmlformats.org/spreadsheetml/2006/main" xmlns:r="http://schemas.openxmlformats.org/officeDocument/2006/relationships">
  <dimension ref="B2:K175"/>
  <sheetViews>
    <sheetView showGridLines="0" showRowColHeaders="0" defaultGridColor="0" zoomScale="65" zoomScaleNormal="65" colorId="8" workbookViewId="0" topLeftCell="A1">
      <selection activeCell="A1" sqref="A1"/>
    </sheetView>
  </sheetViews>
  <sheetFormatPr defaultColWidth="9.140625" defaultRowHeight="12.75"/>
  <cols>
    <col min="1" max="1" width="1.7109375" style="0" customWidth="1"/>
    <col min="2" max="2" width="20.7109375" style="0" bestFit="1" customWidth="1"/>
    <col min="3" max="3" width="1.1484375" style="0" customWidth="1"/>
    <col min="4" max="4" width="4.8515625" style="0" customWidth="1"/>
    <col min="5" max="5" width="1.7109375" style="0" customWidth="1"/>
    <col min="6" max="6" width="22.8515625" style="0" customWidth="1"/>
    <col min="7" max="7" width="23.28125" style="0" customWidth="1"/>
    <col min="8" max="8" width="25.28125" style="0" customWidth="1"/>
    <col min="9" max="9" width="2.7109375" style="0" customWidth="1"/>
    <col min="10" max="10" width="13.140625" style="0" bestFit="1" customWidth="1"/>
  </cols>
  <sheetData>
    <row r="2" spans="2:8" ht="18">
      <c r="B2" s="897" t="s">
        <v>392</v>
      </c>
      <c r="C2" s="897"/>
      <c r="D2" s="897"/>
      <c r="E2" s="897"/>
      <c r="F2" s="897"/>
      <c r="G2" s="897"/>
      <c r="H2" s="897"/>
    </row>
    <row r="3" ht="12.75">
      <c r="E3" s="66"/>
    </row>
    <row r="4" spans="2:8" ht="18">
      <c r="B4" s="1021" t="s">
        <v>296</v>
      </c>
      <c r="C4" s="1021"/>
      <c r="D4" s="1021"/>
      <c r="E4" s="1021"/>
      <c r="F4" s="1021"/>
      <c r="G4" s="1021"/>
      <c r="H4" s="1021"/>
    </row>
    <row r="5" spans="2:8" ht="12.75">
      <c r="B5" s="3"/>
      <c r="C5" s="3"/>
      <c r="D5" s="3"/>
      <c r="E5" s="5"/>
      <c r="F5" s="6"/>
      <c r="G5" s="113"/>
      <c r="H5" s="114"/>
    </row>
    <row r="6" spans="2:8" ht="16.5">
      <c r="B6" s="1022" t="s">
        <v>44</v>
      </c>
      <c r="C6" s="1023"/>
      <c r="D6" s="1024"/>
      <c r="E6" s="71"/>
      <c r="F6" s="1039" t="s">
        <v>79</v>
      </c>
      <c r="G6" s="1040" t="s">
        <v>87</v>
      </c>
      <c r="H6" s="1036" t="s">
        <v>433</v>
      </c>
    </row>
    <row r="7" spans="2:8" ht="16.5">
      <c r="B7" s="1025"/>
      <c r="C7" s="1026"/>
      <c r="D7" s="1027"/>
      <c r="E7" s="73"/>
      <c r="F7" s="1040"/>
      <c r="G7" s="1040"/>
      <c r="H7" s="1036"/>
    </row>
    <row r="8" spans="2:8" ht="16.5">
      <c r="B8" s="1028"/>
      <c r="C8" s="1029"/>
      <c r="D8" s="1030"/>
      <c r="E8" s="71"/>
      <c r="F8" s="1041"/>
      <c r="G8" s="1041"/>
      <c r="H8" s="1037"/>
    </row>
    <row r="9" spans="2:8" ht="4.5" customHeight="1">
      <c r="B9" s="74"/>
      <c r="C9" s="74"/>
      <c r="D9" s="75"/>
      <c r="E9" s="76"/>
      <c r="F9" s="77"/>
      <c r="G9" s="115"/>
      <c r="H9" s="116"/>
    </row>
    <row r="10" spans="2:10" ht="16.5">
      <c r="B10" s="946" t="s">
        <v>106</v>
      </c>
      <c r="C10" s="947"/>
      <c r="D10" s="948"/>
      <c r="E10" s="80"/>
      <c r="F10" s="479">
        <f>Plan2!E10</f>
        <v>4788</v>
      </c>
      <c r="G10" s="480">
        <f>Plan40!E10</f>
        <v>44405697</v>
      </c>
      <c r="H10" s="259">
        <f>(F10*100000)/G10</f>
        <v>10.782400285260696</v>
      </c>
      <c r="I10" s="295"/>
      <c r="J10" s="180"/>
    </row>
    <row r="11" spans="2:11" ht="16.5">
      <c r="B11" s="230" t="s">
        <v>394</v>
      </c>
      <c r="C11" s="223"/>
      <c r="D11" s="224"/>
      <c r="E11" s="86"/>
      <c r="F11" s="500">
        <f>Plan2!E11</f>
        <v>23</v>
      </c>
      <c r="G11" s="745">
        <f>Plan40!E11</f>
        <v>505286</v>
      </c>
      <c r="H11" s="221">
        <f>(F11*100000)/G11</f>
        <v>4.551877550535736</v>
      </c>
      <c r="I11" s="119"/>
      <c r="J11" s="298"/>
      <c r="K11" s="119"/>
    </row>
    <row r="12" spans="2:9" ht="16.5">
      <c r="B12" s="85" t="s">
        <v>395</v>
      </c>
      <c r="C12" s="86"/>
      <c r="D12" s="87"/>
      <c r="E12" s="86"/>
      <c r="F12" s="483">
        <f>Plan2!E12</f>
        <v>88</v>
      </c>
      <c r="G12" s="380">
        <f>Plan40!E12</f>
        <v>1428368</v>
      </c>
      <c r="H12" s="179">
        <f>(F12*100000)/G12</f>
        <v>6.160877308928791</v>
      </c>
      <c r="I12" s="119"/>
    </row>
    <row r="13" spans="2:9" ht="16.5">
      <c r="B13" s="222" t="s">
        <v>396</v>
      </c>
      <c r="C13" s="223"/>
      <c r="D13" s="224"/>
      <c r="E13" s="86"/>
      <c r="F13" s="500">
        <f>Plan2!E13</f>
        <v>166</v>
      </c>
      <c r="G13" s="745">
        <f>Plan40!E13</f>
        <v>2399920</v>
      </c>
      <c r="H13" s="221">
        <f>(F13*100000)/G13</f>
        <v>6.916897229907663</v>
      </c>
      <c r="I13" s="119"/>
    </row>
    <row r="14" spans="2:9" ht="16.5">
      <c r="B14" s="85" t="s">
        <v>397</v>
      </c>
      <c r="C14" s="86"/>
      <c r="D14" s="87"/>
      <c r="E14" s="86"/>
      <c r="F14" s="483">
        <f>Plan2!E14</f>
        <v>85</v>
      </c>
      <c r="G14" s="380">
        <f>Plan40!E14</f>
        <v>249655</v>
      </c>
      <c r="H14" s="179">
        <f aca="true" t="shared" si="0" ref="H14:H20">(F14*100000)/G14</f>
        <v>34.04698483907793</v>
      </c>
      <c r="I14" s="119"/>
    </row>
    <row r="15" spans="2:9" ht="16.5">
      <c r="B15" s="222" t="s">
        <v>398</v>
      </c>
      <c r="C15" s="223"/>
      <c r="D15" s="224"/>
      <c r="E15" s="86"/>
      <c r="F15" s="500">
        <f>Plan2!E15</f>
        <v>414</v>
      </c>
      <c r="G15" s="745">
        <f>Plan40!E15</f>
        <v>2383784</v>
      </c>
      <c r="H15" s="221">
        <f t="shared" si="0"/>
        <v>17.36734536350609</v>
      </c>
      <c r="I15" s="119"/>
    </row>
    <row r="16" spans="2:9" ht="16.5">
      <c r="B16" s="85" t="s">
        <v>399</v>
      </c>
      <c r="C16" s="86"/>
      <c r="D16" s="87"/>
      <c r="E16" s="86"/>
      <c r="F16" s="483">
        <f>Plan2!E16</f>
        <v>73</v>
      </c>
      <c r="G16" s="380">
        <f>Plan40!E16</f>
        <v>765247</v>
      </c>
      <c r="H16" s="179">
        <f t="shared" si="0"/>
        <v>9.539403617394122</v>
      </c>
      <c r="I16" s="119"/>
    </row>
    <row r="17" spans="2:9" ht="16.5">
      <c r="B17" s="222" t="s">
        <v>400</v>
      </c>
      <c r="C17" s="223"/>
      <c r="D17" s="224"/>
      <c r="E17" s="86"/>
      <c r="F17" s="500">
        <f>Plan2!E17</f>
        <v>8</v>
      </c>
      <c r="G17" s="745">
        <f>Plan40!E17</f>
        <v>542861</v>
      </c>
      <c r="H17" s="221">
        <f t="shared" si="0"/>
        <v>1.4736737396865864</v>
      </c>
      <c r="I17" s="119"/>
    </row>
    <row r="18" spans="2:9" s="418" customFormat="1" ht="16.5">
      <c r="B18" s="85" t="s">
        <v>401</v>
      </c>
      <c r="C18" s="86"/>
      <c r="D18" s="95"/>
      <c r="E18" s="86"/>
      <c r="F18" s="483">
        <f>Plan2!E18</f>
        <v>83</v>
      </c>
      <c r="G18" s="380">
        <f>Plan40!E18</f>
        <v>1788559</v>
      </c>
      <c r="H18" s="202">
        <f t="shared" si="0"/>
        <v>4.6406073269039485</v>
      </c>
      <c r="I18" s="429"/>
    </row>
    <row r="19" spans="2:9" ht="16.5">
      <c r="B19" s="222" t="s">
        <v>402</v>
      </c>
      <c r="C19" s="223"/>
      <c r="D19" s="225"/>
      <c r="E19" s="86"/>
      <c r="F19" s="500" t="s">
        <v>42</v>
      </c>
      <c r="G19" s="745">
        <f>Plan40!E19</f>
        <v>406564</v>
      </c>
      <c r="H19" s="221" t="s">
        <v>42</v>
      </c>
      <c r="I19" s="119"/>
    </row>
    <row r="20" spans="2:9" ht="16.5">
      <c r="B20" s="85" t="s">
        <v>403</v>
      </c>
      <c r="C20" s="86"/>
      <c r="D20" s="87"/>
      <c r="E20" s="86"/>
      <c r="F20" s="483">
        <f>Plan2!E19</f>
        <v>337</v>
      </c>
      <c r="G20" s="380">
        <f>Plan40!E20</f>
        <v>2416920</v>
      </c>
      <c r="H20" s="179">
        <f t="shared" si="0"/>
        <v>13.94336593681214</v>
      </c>
      <c r="I20" s="119"/>
    </row>
    <row r="21" spans="2:9" ht="16.5">
      <c r="B21" s="222" t="s">
        <v>404</v>
      </c>
      <c r="C21" s="223"/>
      <c r="D21" s="224"/>
      <c r="E21" s="86"/>
      <c r="F21" s="500" t="s">
        <v>42</v>
      </c>
      <c r="G21" s="745">
        <f>Plan40!E21</f>
        <v>1220412</v>
      </c>
      <c r="H21" s="221" t="s">
        <v>42</v>
      </c>
      <c r="I21" s="119"/>
    </row>
    <row r="22" spans="2:9" ht="16.5">
      <c r="B22" s="85" t="s">
        <v>405</v>
      </c>
      <c r="C22" s="86"/>
      <c r="D22" s="87"/>
      <c r="E22" s="86"/>
      <c r="F22" s="483">
        <f>Plan2!E20</f>
        <v>114</v>
      </c>
      <c r="G22" s="380">
        <f>Plan40!E22</f>
        <v>672081</v>
      </c>
      <c r="H22" s="179">
        <f aca="true" t="shared" si="1" ref="H22:H28">(F22*100000)/G22</f>
        <v>16.962241158431794</v>
      </c>
      <c r="I22" s="119"/>
    </row>
    <row r="23" spans="2:9" ht="16.5">
      <c r="B23" s="222" t="s">
        <v>406</v>
      </c>
      <c r="C23" s="223"/>
      <c r="D23" s="225"/>
      <c r="E23" s="86"/>
      <c r="F23" s="500" t="s">
        <v>42</v>
      </c>
      <c r="G23" s="745">
        <f>Plan40!E23</f>
        <v>368367</v>
      </c>
      <c r="H23" s="221" t="s">
        <v>42</v>
      </c>
      <c r="I23" s="119"/>
    </row>
    <row r="24" spans="2:9" ht="16.5">
      <c r="B24" s="85" t="s">
        <v>407</v>
      </c>
      <c r="C24" s="86"/>
      <c r="D24" s="87"/>
      <c r="E24" s="86"/>
      <c r="F24" s="483">
        <f>Plan2!E21</f>
        <v>45</v>
      </c>
      <c r="G24" s="380">
        <f>Plan40!E24</f>
        <v>922458</v>
      </c>
      <c r="H24" s="179">
        <f t="shared" si="1"/>
        <v>4.878270880625459</v>
      </c>
      <c r="I24" s="119"/>
    </row>
    <row r="25" spans="2:9" ht="16.5">
      <c r="B25" s="222" t="s">
        <v>408</v>
      </c>
      <c r="C25" s="223"/>
      <c r="D25" s="225"/>
      <c r="E25" s="85"/>
      <c r="F25" s="500">
        <f>Plan2!E22</f>
        <v>297</v>
      </c>
      <c r="G25" s="745">
        <f>Plan40!E25</f>
        <v>1688524</v>
      </c>
      <c r="H25" s="221">
        <f t="shared" si="1"/>
        <v>17.589326536075294</v>
      </c>
      <c r="I25" s="119"/>
    </row>
    <row r="26" spans="2:9" ht="16.5">
      <c r="B26" s="85" t="s">
        <v>409</v>
      </c>
      <c r="C26" s="86"/>
      <c r="D26" s="87"/>
      <c r="E26" s="86"/>
      <c r="F26" s="483">
        <f>Plan2!E23</f>
        <v>64</v>
      </c>
      <c r="G26" s="380">
        <f>Plan40!E26</f>
        <v>789896</v>
      </c>
      <c r="H26" s="179">
        <f t="shared" si="1"/>
        <v>8.102332458956623</v>
      </c>
      <c r="I26" s="119"/>
    </row>
    <row r="27" spans="2:9" ht="16.5">
      <c r="B27" s="222" t="s">
        <v>410</v>
      </c>
      <c r="C27" s="223"/>
      <c r="D27" s="224"/>
      <c r="E27" s="86"/>
      <c r="F27" s="500">
        <f>Plan2!E24</f>
        <v>29</v>
      </c>
      <c r="G27" s="745">
        <f>Plan40!E27</f>
        <v>220889</v>
      </c>
      <c r="H27" s="221">
        <f t="shared" si="1"/>
        <v>13.128766031807832</v>
      </c>
      <c r="I27" s="119"/>
    </row>
    <row r="28" spans="2:9" ht="16.5">
      <c r="B28" s="85" t="s">
        <v>411</v>
      </c>
      <c r="C28" s="86"/>
      <c r="D28" s="87"/>
      <c r="E28" s="86"/>
      <c r="F28" s="483">
        <f>Plan2!E25</f>
        <v>80</v>
      </c>
      <c r="G28" s="380">
        <f>Plan40!E28</f>
        <v>1440939</v>
      </c>
      <c r="H28" s="179">
        <f t="shared" si="1"/>
        <v>5.551935231123593</v>
      </c>
      <c r="I28" s="119"/>
    </row>
    <row r="29" spans="2:9" ht="16.5">
      <c r="B29" s="222" t="s">
        <v>412</v>
      </c>
      <c r="C29" s="223"/>
      <c r="D29" s="224"/>
      <c r="E29" s="86"/>
      <c r="F29" s="500">
        <f>Plan2!E26</f>
        <v>136</v>
      </c>
      <c r="G29" s="745">
        <f>Plan40!E29</f>
        <v>380974</v>
      </c>
      <c r="H29" s="221">
        <f>(F29*100000)/G29</f>
        <v>35.697974139967556</v>
      </c>
      <c r="I29" s="119"/>
    </row>
    <row r="30" spans="2:9" ht="16.5">
      <c r="B30" s="85" t="s">
        <v>413</v>
      </c>
      <c r="C30" s="86"/>
      <c r="D30" s="87"/>
      <c r="E30" s="86"/>
      <c r="F30" s="483">
        <f>Plan2!E27</f>
        <v>53</v>
      </c>
      <c r="G30" s="380">
        <f>Plan40!E30</f>
        <v>1515052</v>
      </c>
      <c r="H30" s="179">
        <f aca="true" t="shared" si="2" ref="H30:H37">(F30*100000)/G30</f>
        <v>3.498229763730882</v>
      </c>
      <c r="I30" s="119"/>
    </row>
    <row r="31" spans="2:9" ht="16.5">
      <c r="B31" s="222" t="s">
        <v>414</v>
      </c>
      <c r="C31" s="223"/>
      <c r="D31" s="224"/>
      <c r="E31" s="86"/>
      <c r="F31" s="500">
        <f>Plan2!E28</f>
        <v>27</v>
      </c>
      <c r="G31" s="745">
        <f>Plan40!E31</f>
        <v>314127</v>
      </c>
      <c r="H31" s="283">
        <f t="shared" si="2"/>
        <v>8.595249692003552</v>
      </c>
      <c r="I31" s="119"/>
    </row>
    <row r="32" spans="2:9" ht="16.5">
      <c r="B32" s="85" t="s">
        <v>415</v>
      </c>
      <c r="C32" s="94"/>
      <c r="D32" s="95"/>
      <c r="E32" s="86"/>
      <c r="F32" s="483">
        <f>Plan2!E29</f>
        <v>719</v>
      </c>
      <c r="G32" s="380">
        <f>Plan40!E32</f>
        <v>6136652</v>
      </c>
      <c r="H32" s="179">
        <f t="shared" si="2"/>
        <v>11.716486448962725</v>
      </c>
      <c r="I32" s="119"/>
    </row>
    <row r="33" spans="2:9" ht="16.5">
      <c r="B33" s="222" t="s">
        <v>416</v>
      </c>
      <c r="C33" s="223"/>
      <c r="D33" s="224"/>
      <c r="E33" s="86"/>
      <c r="F33" s="500">
        <f>Plan2!E30</f>
        <v>266</v>
      </c>
      <c r="G33" s="745">
        <f>Plan40!E33</f>
        <v>2714018</v>
      </c>
      <c r="H33" s="221">
        <f t="shared" si="2"/>
        <v>9.800966684819334</v>
      </c>
      <c r="I33" s="119"/>
    </row>
    <row r="34" spans="2:9" ht="16.5">
      <c r="B34" s="85" t="s">
        <v>417</v>
      </c>
      <c r="C34" s="86"/>
      <c r="D34" s="87"/>
      <c r="E34" s="86"/>
      <c r="F34" s="483">
        <f>Plan2!E31</f>
        <v>59</v>
      </c>
      <c r="G34" s="380">
        <f>Plan40!E34</f>
        <v>998385</v>
      </c>
      <c r="H34" s="179">
        <f t="shared" si="2"/>
        <v>5.9095439134201735</v>
      </c>
      <c r="I34" s="119"/>
    </row>
    <row r="35" spans="2:9" ht="16.5">
      <c r="B35" s="222" t="s">
        <v>418</v>
      </c>
      <c r="C35" s="223"/>
      <c r="D35" s="224"/>
      <c r="E35" s="86"/>
      <c r="F35" s="500">
        <f>Plan2!E32</f>
        <v>1488</v>
      </c>
      <c r="G35" s="745">
        <f>Plan40!E35</f>
        <v>11016703</v>
      </c>
      <c r="H35" s="221">
        <f t="shared" si="2"/>
        <v>13.506763321113404</v>
      </c>
      <c r="I35" s="119"/>
    </row>
    <row r="36" spans="2:9" ht="16.5">
      <c r="B36" s="85" t="s">
        <v>419</v>
      </c>
      <c r="C36" s="86"/>
      <c r="D36" s="87"/>
      <c r="E36" s="86"/>
      <c r="F36" s="483">
        <f>Plan2!E33</f>
        <v>112</v>
      </c>
      <c r="G36" s="380">
        <f>Plan40!E36</f>
        <v>801971</v>
      </c>
      <c r="H36" s="179">
        <f t="shared" si="2"/>
        <v>13.965592272039762</v>
      </c>
      <c r="I36" s="119"/>
    </row>
    <row r="37" spans="2:8" ht="16.5">
      <c r="B37" s="227" t="s">
        <v>420</v>
      </c>
      <c r="C37" s="228"/>
      <c r="D37" s="229"/>
      <c r="E37" s="86"/>
      <c r="F37" s="501">
        <f>Plan2!E34</f>
        <v>22</v>
      </c>
      <c r="G37" s="746">
        <f>Plan40!E37</f>
        <v>317085</v>
      </c>
      <c r="H37" s="226">
        <f t="shared" si="2"/>
        <v>6.938202690130407</v>
      </c>
    </row>
    <row r="38" spans="2:6" ht="15">
      <c r="B38" s="348" t="s">
        <v>170</v>
      </c>
      <c r="C38" s="96"/>
      <c r="D38" s="96"/>
      <c r="E38" s="183"/>
      <c r="F38" s="49"/>
    </row>
    <row r="39" spans="2:5" ht="12.75">
      <c r="B39" s="142" t="s">
        <v>391</v>
      </c>
      <c r="E39" s="154"/>
    </row>
    <row r="40" spans="3:5" ht="12.75">
      <c r="C40" s="65"/>
      <c r="E40" s="154"/>
    </row>
    <row r="41" spans="3:5" ht="12.75">
      <c r="C41" s="141"/>
      <c r="E41" s="154"/>
    </row>
    <row r="42" ht="12.75">
      <c r="E42" s="154"/>
    </row>
    <row r="43" ht="12.75">
      <c r="E43" s="154"/>
    </row>
    <row r="44" ht="12.75">
      <c r="E44" s="154"/>
    </row>
    <row r="45" ht="12.75">
      <c r="E45" s="154"/>
    </row>
    <row r="46" ht="12.75">
      <c r="E46" s="154"/>
    </row>
    <row r="47" ht="12.75">
      <c r="E47" s="154"/>
    </row>
    <row r="48" ht="12.75">
      <c r="E48" s="154"/>
    </row>
    <row r="49" spans="2:5" ht="12.75">
      <c r="B49" s="141"/>
      <c r="E49" s="154"/>
    </row>
    <row r="50" spans="2:5" ht="12.75">
      <c r="B50" s="141"/>
      <c r="E50" s="154"/>
    </row>
    <row r="51" ht="12.75">
      <c r="E51" s="154"/>
    </row>
    <row r="52" ht="12.75">
      <c r="E52" s="154"/>
    </row>
    <row r="53" ht="12.75">
      <c r="E53" s="154"/>
    </row>
    <row r="54" ht="12.75">
      <c r="E54" s="154"/>
    </row>
    <row r="55" ht="12.75">
      <c r="E55" s="154"/>
    </row>
    <row r="56" ht="12.75">
      <c r="E56" s="154"/>
    </row>
    <row r="57" ht="12.75">
      <c r="E57" s="154"/>
    </row>
    <row r="58" ht="12.75">
      <c r="E58" s="154"/>
    </row>
    <row r="59" ht="12.75">
      <c r="E59" s="154"/>
    </row>
    <row r="60" ht="12.75">
      <c r="E60" s="154"/>
    </row>
    <row r="61" ht="12.75">
      <c r="E61" s="154"/>
    </row>
    <row r="62" ht="12.75">
      <c r="E62" s="154"/>
    </row>
    <row r="63" ht="12.75">
      <c r="E63" s="154"/>
    </row>
    <row r="64" ht="12.75">
      <c r="E64" s="154"/>
    </row>
    <row r="65" ht="12.75">
      <c r="E65" s="154"/>
    </row>
    <row r="66" ht="12.75">
      <c r="E66" s="154"/>
    </row>
    <row r="67" ht="12.75">
      <c r="E67" s="154"/>
    </row>
    <row r="68" ht="12.75">
      <c r="E68" s="154"/>
    </row>
    <row r="69" ht="12.75">
      <c r="E69" s="154"/>
    </row>
    <row r="70" ht="12.75">
      <c r="E70" s="154"/>
    </row>
    <row r="71" ht="12.75">
      <c r="E71" s="154"/>
    </row>
    <row r="72" ht="12.75">
      <c r="E72" s="154"/>
    </row>
    <row r="73" ht="12.75">
      <c r="E73" s="154"/>
    </row>
    <row r="74" ht="12.75">
      <c r="E74" s="154"/>
    </row>
    <row r="75" ht="12.75">
      <c r="E75" s="154"/>
    </row>
    <row r="76" ht="12.75">
      <c r="E76" s="154"/>
    </row>
    <row r="77" ht="12.75">
      <c r="E77" s="154"/>
    </row>
    <row r="78" ht="12.75">
      <c r="E78" s="154"/>
    </row>
    <row r="79" ht="12.75">
      <c r="E79" s="154"/>
    </row>
    <row r="80" ht="12.75">
      <c r="E80" s="154"/>
    </row>
    <row r="81" ht="12.75">
      <c r="E81" s="154"/>
    </row>
    <row r="82" ht="12.75">
      <c r="E82" s="154"/>
    </row>
    <row r="83" ht="12.75">
      <c r="E83" s="154"/>
    </row>
    <row r="84" ht="12.75">
      <c r="E84" s="154"/>
    </row>
    <row r="85" ht="12.75">
      <c r="E85" s="154"/>
    </row>
    <row r="86" ht="12.75">
      <c r="E86" s="154"/>
    </row>
    <row r="87" ht="12.75">
      <c r="E87" s="154"/>
    </row>
    <row r="88" ht="12.75">
      <c r="E88" s="154"/>
    </row>
    <row r="89" ht="12.75">
      <c r="E89" s="154"/>
    </row>
    <row r="90" ht="12.75">
      <c r="E90" s="154"/>
    </row>
    <row r="91" ht="12.75">
      <c r="E91" s="154"/>
    </row>
    <row r="92" ht="12.75">
      <c r="E92" s="154"/>
    </row>
    <row r="93" ht="12.75">
      <c r="E93" s="154"/>
    </row>
    <row r="94" ht="12.75">
      <c r="E94" s="154"/>
    </row>
    <row r="95" ht="12.75">
      <c r="E95" s="154"/>
    </row>
    <row r="96" ht="12.75">
      <c r="E96" s="154"/>
    </row>
    <row r="97" ht="12.75">
      <c r="E97" s="154"/>
    </row>
    <row r="98" ht="12.75">
      <c r="E98" s="154"/>
    </row>
    <row r="99" ht="12.75">
      <c r="E99" s="154"/>
    </row>
    <row r="100" ht="12.75">
      <c r="E100" s="154"/>
    </row>
    <row r="101" ht="12.75">
      <c r="E101" s="154"/>
    </row>
    <row r="102" ht="12.75">
      <c r="E102" s="154"/>
    </row>
    <row r="103" ht="12.75">
      <c r="E103" s="154"/>
    </row>
    <row r="104" ht="12.75">
      <c r="E104" s="154"/>
    </row>
    <row r="105" ht="12.75">
      <c r="E105" s="154"/>
    </row>
    <row r="106" ht="12.75">
      <c r="E106" s="154"/>
    </row>
    <row r="107" ht="12.75">
      <c r="E107" s="154"/>
    </row>
    <row r="108" ht="12.75">
      <c r="E108" s="154"/>
    </row>
    <row r="109" ht="12.75">
      <c r="E109" s="154"/>
    </row>
    <row r="110" ht="12.75">
      <c r="E110" s="154"/>
    </row>
    <row r="111" ht="12.75">
      <c r="E111" s="154"/>
    </row>
    <row r="112" ht="12.75">
      <c r="E112" s="154"/>
    </row>
    <row r="113" ht="12.75">
      <c r="E113" s="154"/>
    </row>
    <row r="114" ht="12.75">
      <c r="E114" s="154"/>
    </row>
    <row r="115" ht="12.75">
      <c r="E115" s="154"/>
    </row>
    <row r="116" ht="12.75">
      <c r="E116" s="154"/>
    </row>
    <row r="117" ht="12.75">
      <c r="E117" s="154"/>
    </row>
    <row r="118" ht="12.75">
      <c r="E118" s="154"/>
    </row>
    <row r="119" ht="12.75">
      <c r="E119" s="154"/>
    </row>
    <row r="120" ht="12.75">
      <c r="E120" s="154"/>
    </row>
    <row r="121" ht="12.75">
      <c r="E121" s="154"/>
    </row>
    <row r="122" ht="12.75">
      <c r="E122" s="154"/>
    </row>
    <row r="123" ht="12.75">
      <c r="E123" s="154"/>
    </row>
    <row r="124" ht="12.75">
      <c r="E124" s="154"/>
    </row>
    <row r="125" ht="12.75">
      <c r="E125" s="154"/>
    </row>
    <row r="126" ht="12.75">
      <c r="E126" s="154"/>
    </row>
    <row r="127" ht="12.75">
      <c r="E127" s="154"/>
    </row>
    <row r="128" ht="12.75">
      <c r="E128" s="154"/>
    </row>
    <row r="129" ht="12.75">
      <c r="E129" s="154"/>
    </row>
    <row r="130" ht="12.75">
      <c r="E130" s="154"/>
    </row>
    <row r="131" ht="12.75">
      <c r="E131" s="154"/>
    </row>
    <row r="132" ht="12.75">
      <c r="E132" s="154"/>
    </row>
    <row r="133" ht="12.75">
      <c r="E133" s="154"/>
    </row>
    <row r="134" ht="12.75">
      <c r="E134" s="154"/>
    </row>
    <row r="135" ht="12.75">
      <c r="E135" s="154"/>
    </row>
    <row r="136" ht="12.75">
      <c r="E136" s="154"/>
    </row>
    <row r="137" ht="12.75">
      <c r="E137" s="154"/>
    </row>
    <row r="138" ht="12.75">
      <c r="E138" s="154"/>
    </row>
    <row r="139" ht="12.75">
      <c r="E139" s="154"/>
    </row>
    <row r="140" ht="12.75">
      <c r="E140" s="154"/>
    </row>
    <row r="141" ht="12.75">
      <c r="E141" s="154"/>
    </row>
    <row r="142" ht="12.75">
      <c r="E142" s="154"/>
    </row>
    <row r="143" ht="12.75">
      <c r="E143" s="154"/>
    </row>
    <row r="144" ht="12.75">
      <c r="E144" s="154"/>
    </row>
    <row r="145" ht="12.75">
      <c r="E145" s="154"/>
    </row>
    <row r="146" ht="12.75">
      <c r="E146" s="154"/>
    </row>
    <row r="147" ht="12.75">
      <c r="E147" s="154"/>
    </row>
    <row r="148" ht="12.75">
      <c r="E148" s="154"/>
    </row>
    <row r="149" ht="12.75">
      <c r="E149" s="154"/>
    </row>
    <row r="150" ht="12.75">
      <c r="E150" s="154"/>
    </row>
    <row r="151" ht="12.75">
      <c r="E151" s="154"/>
    </row>
    <row r="152" ht="12.75">
      <c r="E152" s="154"/>
    </row>
    <row r="153" ht="12.75">
      <c r="E153" s="154"/>
    </row>
    <row r="154" ht="12.75">
      <c r="E154" s="154"/>
    </row>
    <row r="155" ht="12.75">
      <c r="E155" s="154"/>
    </row>
    <row r="156" ht="12.75">
      <c r="E156" s="154"/>
    </row>
    <row r="157" ht="12.75">
      <c r="E157" s="154"/>
    </row>
    <row r="158" ht="12.75">
      <c r="E158" s="154"/>
    </row>
    <row r="159" ht="12.75">
      <c r="E159" s="154"/>
    </row>
    <row r="160" ht="12.75">
      <c r="E160" s="154"/>
    </row>
    <row r="161" ht="12.75">
      <c r="E161" s="154"/>
    </row>
    <row r="162" ht="12.75">
      <c r="E162" s="154"/>
    </row>
    <row r="163" ht="12.75">
      <c r="E163" s="154"/>
    </row>
    <row r="164" ht="12.75">
      <c r="E164" s="154"/>
    </row>
    <row r="165" ht="12.75">
      <c r="E165" s="154"/>
    </row>
    <row r="166" ht="12.75">
      <c r="E166" s="154"/>
    </row>
    <row r="167" ht="12.75">
      <c r="E167" s="154"/>
    </row>
    <row r="168" ht="12.75">
      <c r="E168" s="154"/>
    </row>
    <row r="169" ht="12.75">
      <c r="E169" s="154"/>
    </row>
    <row r="170" ht="12.75">
      <c r="E170" s="154"/>
    </row>
    <row r="171" ht="12.75">
      <c r="E171" s="154"/>
    </row>
    <row r="172" ht="12.75">
      <c r="E172" s="154"/>
    </row>
    <row r="173" ht="12.75">
      <c r="E173" s="154"/>
    </row>
    <row r="174" ht="12.75">
      <c r="E174" s="154"/>
    </row>
    <row r="175" ht="12.75">
      <c r="E175" s="154"/>
    </row>
  </sheetData>
  <mergeCells count="7">
    <mergeCell ref="B2:H2"/>
    <mergeCell ref="B4:H4"/>
    <mergeCell ref="B6:D8"/>
    <mergeCell ref="B10:D10"/>
    <mergeCell ref="F6:F8"/>
    <mergeCell ref="G6:G8"/>
    <mergeCell ref="H6:H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4.xml><?xml version="1.0" encoding="utf-8"?>
<worksheet xmlns="http://schemas.openxmlformats.org/spreadsheetml/2006/main" xmlns:r="http://schemas.openxmlformats.org/officeDocument/2006/relationships">
  <dimension ref="A2:AA45"/>
  <sheetViews>
    <sheetView showGridLines="0" showRowColHeaders="0" defaultGridColor="0" zoomScale="80" zoomScaleNormal="80" zoomScaleSheetLayoutView="100" colorId="7" workbookViewId="0" topLeftCell="A1">
      <selection activeCell="B36" sqref="B36"/>
    </sheetView>
  </sheetViews>
  <sheetFormatPr defaultColWidth="9.140625" defaultRowHeight="12.75"/>
  <cols>
    <col min="1" max="1" width="0.5625" style="0" customWidth="1"/>
    <col min="2" max="2" width="17.7109375" style="0" customWidth="1"/>
    <col min="3" max="4" width="0.85546875" style="0" customWidth="1"/>
    <col min="5" max="5" width="7.421875" style="432" customWidth="1"/>
    <col min="6" max="6" width="0.85546875" style="0" customWidth="1"/>
    <col min="7" max="7" width="9.421875" style="0" customWidth="1"/>
    <col min="8" max="8" width="6.421875" style="0" customWidth="1"/>
    <col min="9" max="9" width="6.57421875" style="0" customWidth="1"/>
    <col min="10" max="10" width="1.57421875" style="0" customWidth="1"/>
    <col min="11" max="11" width="5.00390625" style="0" customWidth="1"/>
    <col min="12" max="17" width="5.7109375" style="0" customWidth="1"/>
    <col min="18" max="18" width="1.1484375" style="0" customWidth="1"/>
    <col min="19" max="19" width="6.7109375" style="0" customWidth="1"/>
    <col min="20" max="21" width="5.140625" style="0" customWidth="1"/>
    <col min="22" max="22" width="4.7109375" style="0" customWidth="1"/>
    <col min="23" max="23" width="5.57421875" style="0" customWidth="1"/>
    <col min="24" max="24" width="5.7109375" style="0" customWidth="1"/>
    <col min="25" max="25" width="6.28125" style="0" customWidth="1"/>
    <col min="26" max="26" width="1.8515625" style="0" customWidth="1"/>
    <col min="27" max="27" width="15.00390625" style="0" customWidth="1"/>
  </cols>
  <sheetData>
    <row r="1" ht="12.75"/>
    <row r="2" spans="2:25" ht="15" customHeight="1">
      <c r="B2" s="778" t="s">
        <v>392</v>
      </c>
      <c r="C2" s="778"/>
      <c r="D2" s="778"/>
      <c r="E2" s="778"/>
      <c r="F2" s="778"/>
      <c r="G2" s="778"/>
      <c r="H2" s="778"/>
      <c r="I2" s="778"/>
      <c r="J2" s="778"/>
      <c r="K2" s="778"/>
      <c r="L2" s="778"/>
      <c r="M2" s="778"/>
      <c r="N2" s="778"/>
      <c r="O2" s="778"/>
      <c r="P2" s="778"/>
      <c r="Q2" s="778"/>
      <c r="R2" s="778"/>
      <c r="S2" s="778"/>
      <c r="T2" s="778"/>
      <c r="U2" s="778"/>
      <c r="V2" s="778"/>
      <c r="W2" s="778"/>
      <c r="X2" s="778"/>
      <c r="Y2" s="778"/>
    </row>
    <row r="3" spans="9:25" ht="12.75" customHeight="1">
      <c r="I3" s="173"/>
      <c r="Q3" s="173"/>
      <c r="Y3" s="173"/>
    </row>
    <row r="4" spans="2:27" ht="15.75" customHeight="1">
      <c r="B4" s="779" t="s">
        <v>466</v>
      </c>
      <c r="C4" s="779"/>
      <c r="D4" s="779"/>
      <c r="E4" s="779"/>
      <c r="F4" s="779"/>
      <c r="G4" s="779"/>
      <c r="H4" s="779"/>
      <c r="I4" s="779"/>
      <c r="J4" s="779"/>
      <c r="K4" s="779"/>
      <c r="L4" s="779"/>
      <c r="M4" s="779"/>
      <c r="N4" s="779"/>
      <c r="O4" s="779"/>
      <c r="P4" s="779"/>
      <c r="Q4" s="779"/>
      <c r="R4" s="779"/>
      <c r="S4" s="779"/>
      <c r="T4" s="779"/>
      <c r="U4" s="779"/>
      <c r="V4" s="779"/>
      <c r="W4" s="779"/>
      <c r="X4" s="779"/>
      <c r="Y4" s="779"/>
      <c r="Z4" s="3"/>
      <c r="AA4" s="4"/>
    </row>
    <row r="5" spans="2:27" ht="12" customHeight="1">
      <c r="B5" s="3"/>
      <c r="C5" s="3"/>
      <c r="D5" s="5"/>
      <c r="E5" s="433"/>
      <c r="F5" s="6"/>
      <c r="G5" s="6"/>
      <c r="H5" s="5"/>
      <c r="I5" s="5"/>
      <c r="J5" s="5"/>
      <c r="K5" s="5"/>
      <c r="L5" s="5"/>
      <c r="M5" s="5"/>
      <c r="N5" s="3"/>
      <c r="O5" s="7"/>
      <c r="P5" s="3"/>
      <c r="Q5" s="3"/>
      <c r="R5" s="3"/>
      <c r="S5" s="8"/>
      <c r="T5" s="3"/>
      <c r="U5" s="3"/>
      <c r="V5" s="3"/>
      <c r="W5" s="3"/>
      <c r="X5" s="3"/>
      <c r="Y5" s="3"/>
      <c r="Z5" s="3"/>
      <c r="AA5" s="9"/>
    </row>
    <row r="6" spans="2:25" ht="12.75" customHeight="1">
      <c r="B6" s="780" t="s">
        <v>210</v>
      </c>
      <c r="C6" s="780"/>
      <c r="D6" s="408"/>
      <c r="E6" s="777" t="s">
        <v>0</v>
      </c>
      <c r="F6" s="11"/>
      <c r="G6" s="781" t="s">
        <v>1</v>
      </c>
      <c r="H6" s="781"/>
      <c r="I6" s="781"/>
      <c r="J6" s="12"/>
      <c r="K6" s="781" t="s">
        <v>2</v>
      </c>
      <c r="L6" s="781"/>
      <c r="M6" s="781"/>
      <c r="N6" s="781"/>
      <c r="O6" s="781"/>
      <c r="P6" s="775"/>
      <c r="Q6" s="775"/>
      <c r="R6" s="13"/>
      <c r="S6" s="785" t="s">
        <v>3</v>
      </c>
      <c r="T6" s="785"/>
      <c r="U6" s="785"/>
      <c r="V6" s="785"/>
      <c r="W6" s="785"/>
      <c r="X6" s="785"/>
      <c r="Y6" s="785"/>
    </row>
    <row r="7" spans="2:25" ht="12" customHeight="1">
      <c r="B7" s="780"/>
      <c r="C7" s="780"/>
      <c r="D7" s="15"/>
      <c r="E7" s="777"/>
      <c r="F7" s="11"/>
      <c r="G7" s="786" t="s">
        <v>5</v>
      </c>
      <c r="H7" s="786" t="s">
        <v>6</v>
      </c>
      <c r="I7" s="788" t="s">
        <v>373</v>
      </c>
      <c r="J7" s="16"/>
      <c r="K7" s="786" t="s">
        <v>128</v>
      </c>
      <c r="L7" s="786" t="s">
        <v>129</v>
      </c>
      <c r="M7" s="786" t="s">
        <v>130</v>
      </c>
      <c r="N7" s="786" t="s">
        <v>131</v>
      </c>
      <c r="O7" s="650" t="s">
        <v>132</v>
      </c>
      <c r="P7" s="788" t="s">
        <v>143</v>
      </c>
      <c r="Q7" s="790" t="s">
        <v>373</v>
      </c>
      <c r="R7" s="16"/>
      <c r="S7" s="788" t="s">
        <v>380</v>
      </c>
      <c r="T7" s="788" t="s">
        <v>381</v>
      </c>
      <c r="U7" s="788" t="s">
        <v>382</v>
      </c>
      <c r="V7" s="788" t="s">
        <v>383</v>
      </c>
      <c r="W7" s="788" t="s">
        <v>379</v>
      </c>
      <c r="X7" s="788" t="s">
        <v>89</v>
      </c>
      <c r="Y7" s="788" t="s">
        <v>384</v>
      </c>
    </row>
    <row r="8" spans="2:25" ht="12.75">
      <c r="B8" s="780"/>
      <c r="C8" s="780"/>
      <c r="D8" s="408"/>
      <c r="E8" s="777"/>
      <c r="F8" s="11"/>
      <c r="G8" s="786"/>
      <c r="H8" s="786"/>
      <c r="I8" s="789"/>
      <c r="J8" s="16"/>
      <c r="K8" s="786"/>
      <c r="L8" s="786"/>
      <c r="M8" s="786"/>
      <c r="N8" s="786"/>
      <c r="O8" s="650"/>
      <c r="P8" s="789"/>
      <c r="Q8" s="782"/>
      <c r="R8" s="16"/>
      <c r="S8" s="789"/>
      <c r="T8" s="789"/>
      <c r="U8" s="789"/>
      <c r="V8" s="789"/>
      <c r="W8" s="789"/>
      <c r="X8" s="789"/>
      <c r="Y8" s="789"/>
    </row>
    <row r="9" spans="2:25" ht="4.5" customHeight="1">
      <c r="B9" s="18"/>
      <c r="C9" s="3"/>
      <c r="D9" s="18"/>
      <c r="E9" s="509"/>
      <c r="F9" s="15"/>
      <c r="G9" s="15"/>
      <c r="H9" s="15"/>
      <c r="I9" s="15"/>
      <c r="J9" s="15"/>
      <c r="K9" s="15"/>
      <c r="L9" s="15"/>
      <c r="M9" s="522"/>
      <c r="N9" s="19"/>
      <c r="O9" s="25"/>
      <c r="P9" s="25"/>
      <c r="Q9" s="25"/>
      <c r="R9" s="60"/>
      <c r="S9" s="25"/>
      <c r="T9" s="25"/>
      <c r="U9" s="25"/>
      <c r="V9" s="25"/>
      <c r="W9" s="25"/>
      <c r="X9" s="25"/>
      <c r="Y9" s="25"/>
    </row>
    <row r="10" spans="2:27" ht="12.75">
      <c r="B10" s="787" t="s">
        <v>101</v>
      </c>
      <c r="C10" s="776"/>
      <c r="D10" s="508"/>
      <c r="E10" s="510">
        <f>SUM(E11:E36)</f>
        <v>19910</v>
      </c>
      <c r="F10" s="235"/>
      <c r="G10" s="513">
        <f>SUM(G11:G36)</f>
        <v>15379</v>
      </c>
      <c r="H10" s="514">
        <f>SUM(H11:H36)</f>
        <v>3488</v>
      </c>
      <c r="I10" s="515">
        <f>SUM(I11:I36)</f>
        <v>1043</v>
      </c>
      <c r="J10" s="235"/>
      <c r="K10" s="513">
        <f aca="true" t="shared" si="0" ref="K10:Q10">SUM(K11:K36)</f>
        <v>568</v>
      </c>
      <c r="L10" s="514">
        <f t="shared" si="0"/>
        <v>250</v>
      </c>
      <c r="M10" s="514">
        <f t="shared" si="0"/>
        <v>699</v>
      </c>
      <c r="N10" s="514">
        <f t="shared" si="0"/>
        <v>5282</v>
      </c>
      <c r="O10" s="514">
        <f t="shared" si="0"/>
        <v>8148</v>
      </c>
      <c r="P10" s="514">
        <f t="shared" si="0"/>
        <v>1997</v>
      </c>
      <c r="Q10" s="515">
        <f t="shared" si="0"/>
        <v>2966</v>
      </c>
      <c r="R10" s="289"/>
      <c r="S10" s="513">
        <f aca="true" t="shared" si="1" ref="S10:Y10">SUM(S11:S36)</f>
        <v>4417</v>
      </c>
      <c r="T10" s="514">
        <f t="shared" si="1"/>
        <v>4233</v>
      </c>
      <c r="U10" s="514">
        <f t="shared" si="1"/>
        <v>4395</v>
      </c>
      <c r="V10" s="514">
        <f t="shared" si="1"/>
        <v>1243</v>
      </c>
      <c r="W10" s="514">
        <f t="shared" si="1"/>
        <v>3243</v>
      </c>
      <c r="X10" s="514">
        <f t="shared" si="1"/>
        <v>180</v>
      </c>
      <c r="Y10" s="515">
        <f t="shared" si="1"/>
        <v>2199</v>
      </c>
      <c r="AA10" s="293"/>
    </row>
    <row r="11" spans="2:27" ht="12.75">
      <c r="B11" s="502" t="s">
        <v>17</v>
      </c>
      <c r="C11" s="503"/>
      <c r="D11" s="44"/>
      <c r="E11" s="511">
        <f aca="true" t="shared" si="2" ref="E11:E17">SUM(G11:I11)</f>
        <v>84</v>
      </c>
      <c r="F11" s="31"/>
      <c r="G11" s="516">
        <v>62</v>
      </c>
      <c r="H11" s="415">
        <v>21</v>
      </c>
      <c r="I11" s="517">
        <v>1</v>
      </c>
      <c r="J11" s="133"/>
      <c r="K11" s="516">
        <v>12</v>
      </c>
      <c r="L11" s="415">
        <v>2</v>
      </c>
      <c r="M11" s="415">
        <v>2</v>
      </c>
      <c r="N11" s="415">
        <v>24</v>
      </c>
      <c r="O11" s="415">
        <v>30</v>
      </c>
      <c r="P11" s="415">
        <v>11</v>
      </c>
      <c r="Q11" s="517">
        <v>3</v>
      </c>
      <c r="R11" s="135"/>
      <c r="S11" s="516">
        <v>9</v>
      </c>
      <c r="T11" s="415">
        <v>22</v>
      </c>
      <c r="U11" s="415">
        <v>20</v>
      </c>
      <c r="V11" s="415">
        <v>18</v>
      </c>
      <c r="W11" s="415">
        <v>15</v>
      </c>
      <c r="X11" s="415">
        <v>0</v>
      </c>
      <c r="Y11" s="521">
        <v>0</v>
      </c>
      <c r="AA11" s="293"/>
    </row>
    <row r="12" spans="2:27" ht="12.75">
      <c r="B12" s="504" t="s">
        <v>18</v>
      </c>
      <c r="C12" s="505"/>
      <c r="D12" s="44"/>
      <c r="E12" s="512">
        <f t="shared" si="2"/>
        <v>270</v>
      </c>
      <c r="F12" s="31"/>
      <c r="G12" s="518">
        <v>215</v>
      </c>
      <c r="H12" s="39">
        <v>43</v>
      </c>
      <c r="I12" s="519">
        <v>12</v>
      </c>
      <c r="J12" s="31"/>
      <c r="K12" s="518">
        <v>3</v>
      </c>
      <c r="L12" s="39">
        <v>4</v>
      </c>
      <c r="M12" s="39">
        <v>12</v>
      </c>
      <c r="N12" s="39">
        <v>69</v>
      </c>
      <c r="O12" s="39">
        <v>90</v>
      </c>
      <c r="P12" s="39">
        <v>22</v>
      </c>
      <c r="Q12" s="519">
        <v>70</v>
      </c>
      <c r="R12" s="290"/>
      <c r="S12" s="518">
        <v>59</v>
      </c>
      <c r="T12" s="39">
        <v>72</v>
      </c>
      <c r="U12" s="39">
        <v>54</v>
      </c>
      <c r="V12" s="39">
        <v>31</v>
      </c>
      <c r="W12" s="39">
        <v>44</v>
      </c>
      <c r="X12" s="39">
        <v>1</v>
      </c>
      <c r="Y12" s="523">
        <v>9</v>
      </c>
      <c r="AA12" s="293"/>
    </row>
    <row r="13" spans="2:27" ht="12.75">
      <c r="B13" s="506" t="s">
        <v>20</v>
      </c>
      <c r="C13" s="642"/>
      <c r="D13" s="44"/>
      <c r="E13" s="511">
        <f t="shared" si="2"/>
        <v>313</v>
      </c>
      <c r="F13" s="42"/>
      <c r="G13" s="520">
        <v>250</v>
      </c>
      <c r="H13" s="33">
        <v>62</v>
      </c>
      <c r="I13" s="521">
        <v>1</v>
      </c>
      <c r="J13" s="31"/>
      <c r="K13" s="520">
        <v>16</v>
      </c>
      <c r="L13" s="33">
        <v>3</v>
      </c>
      <c r="M13" s="33">
        <v>36</v>
      </c>
      <c r="N13" s="33">
        <v>97</v>
      </c>
      <c r="O13" s="33">
        <v>113</v>
      </c>
      <c r="P13" s="33">
        <v>32</v>
      </c>
      <c r="Q13" s="521">
        <v>16</v>
      </c>
      <c r="R13" s="290"/>
      <c r="S13" s="520">
        <v>46</v>
      </c>
      <c r="T13" s="33">
        <v>31</v>
      </c>
      <c r="U13" s="33">
        <v>166</v>
      </c>
      <c r="V13" s="33">
        <v>6</v>
      </c>
      <c r="W13" s="33">
        <v>64</v>
      </c>
      <c r="X13" s="33">
        <v>0</v>
      </c>
      <c r="Y13" s="521">
        <v>0</v>
      </c>
      <c r="AA13" s="293"/>
    </row>
    <row r="14" spans="2:27" ht="12.75">
      <c r="B14" s="504" t="s">
        <v>21</v>
      </c>
      <c r="C14" s="505"/>
      <c r="D14" s="44"/>
      <c r="E14" s="512">
        <f t="shared" si="2"/>
        <v>942</v>
      </c>
      <c r="F14" s="31"/>
      <c r="G14" s="643">
        <v>755</v>
      </c>
      <c r="H14" s="135">
        <v>159</v>
      </c>
      <c r="I14" s="644">
        <v>28</v>
      </c>
      <c r="J14" s="31"/>
      <c r="K14" s="643">
        <v>31</v>
      </c>
      <c r="L14" s="135">
        <v>10</v>
      </c>
      <c r="M14" s="135">
        <v>36</v>
      </c>
      <c r="N14" s="135">
        <v>242</v>
      </c>
      <c r="O14" s="135">
        <v>399</v>
      </c>
      <c r="P14" s="135">
        <v>91</v>
      </c>
      <c r="Q14" s="644">
        <v>133</v>
      </c>
      <c r="R14" s="290"/>
      <c r="S14" s="643">
        <v>300</v>
      </c>
      <c r="T14" s="135">
        <v>199</v>
      </c>
      <c r="U14" s="135">
        <v>278</v>
      </c>
      <c r="V14" s="135">
        <v>33</v>
      </c>
      <c r="W14" s="135">
        <v>99</v>
      </c>
      <c r="X14" s="135">
        <v>3</v>
      </c>
      <c r="Y14" s="644">
        <v>30</v>
      </c>
      <c r="AA14" s="293"/>
    </row>
    <row r="15" spans="2:27" ht="12.75">
      <c r="B15" s="506" t="s">
        <v>22</v>
      </c>
      <c r="C15" s="507"/>
      <c r="D15" s="44"/>
      <c r="E15" s="511">
        <f t="shared" si="2"/>
        <v>1346</v>
      </c>
      <c r="F15" s="31"/>
      <c r="G15" s="520">
        <v>1108</v>
      </c>
      <c r="H15" s="33">
        <v>197</v>
      </c>
      <c r="I15" s="521">
        <v>41</v>
      </c>
      <c r="J15" s="31"/>
      <c r="K15" s="520">
        <v>46</v>
      </c>
      <c r="L15" s="33">
        <v>17</v>
      </c>
      <c r="M15" s="33">
        <v>52</v>
      </c>
      <c r="N15" s="33">
        <v>421</v>
      </c>
      <c r="O15" s="33">
        <v>512</v>
      </c>
      <c r="P15" s="33">
        <v>131</v>
      </c>
      <c r="Q15" s="521">
        <v>167</v>
      </c>
      <c r="R15" s="290"/>
      <c r="S15" s="520">
        <v>111</v>
      </c>
      <c r="T15" s="33">
        <v>180</v>
      </c>
      <c r="U15" s="33">
        <v>340</v>
      </c>
      <c r="V15" s="33">
        <v>83</v>
      </c>
      <c r="W15" s="33">
        <v>390</v>
      </c>
      <c r="X15" s="33">
        <v>13</v>
      </c>
      <c r="Y15" s="521">
        <v>229</v>
      </c>
      <c r="AA15" s="293"/>
    </row>
    <row r="16" spans="2:27" ht="12.75">
      <c r="B16" s="504" t="s">
        <v>387</v>
      </c>
      <c r="C16" s="505"/>
      <c r="D16" s="44"/>
      <c r="E16" s="512">
        <f t="shared" si="2"/>
        <v>414</v>
      </c>
      <c r="F16" s="31"/>
      <c r="G16" s="643">
        <v>331</v>
      </c>
      <c r="H16" s="135">
        <v>83</v>
      </c>
      <c r="I16" s="644">
        <v>0</v>
      </c>
      <c r="J16" s="31"/>
      <c r="K16" s="643">
        <v>14</v>
      </c>
      <c r="L16" s="135">
        <v>3</v>
      </c>
      <c r="M16" s="135">
        <v>12</v>
      </c>
      <c r="N16" s="135">
        <v>145</v>
      </c>
      <c r="O16" s="135">
        <v>184</v>
      </c>
      <c r="P16" s="135">
        <v>51</v>
      </c>
      <c r="Q16" s="644">
        <v>5</v>
      </c>
      <c r="R16" s="290"/>
      <c r="S16" s="643">
        <v>75</v>
      </c>
      <c r="T16" s="135">
        <v>82</v>
      </c>
      <c r="U16" s="135">
        <v>132</v>
      </c>
      <c r="V16" s="135">
        <v>59</v>
      </c>
      <c r="W16" s="135">
        <v>62</v>
      </c>
      <c r="X16" s="135">
        <v>4</v>
      </c>
      <c r="Y16" s="644">
        <v>0</v>
      </c>
      <c r="AA16" s="293"/>
    </row>
    <row r="17" spans="2:27" s="418" customFormat="1" ht="12.75">
      <c r="B17" s="506" t="s">
        <v>23</v>
      </c>
      <c r="C17" s="507"/>
      <c r="D17" s="417"/>
      <c r="E17" s="511">
        <f t="shared" si="2"/>
        <v>623</v>
      </c>
      <c r="F17" s="45"/>
      <c r="G17" s="520">
        <v>512</v>
      </c>
      <c r="H17" s="33">
        <v>99</v>
      </c>
      <c r="I17" s="521">
        <v>12</v>
      </c>
      <c r="J17" s="31"/>
      <c r="K17" s="520">
        <v>18</v>
      </c>
      <c r="L17" s="33">
        <v>5</v>
      </c>
      <c r="M17" s="33">
        <v>20</v>
      </c>
      <c r="N17" s="33">
        <v>177</v>
      </c>
      <c r="O17" s="33">
        <v>277</v>
      </c>
      <c r="P17" s="33">
        <v>50</v>
      </c>
      <c r="Q17" s="521">
        <v>76</v>
      </c>
      <c r="R17" s="290"/>
      <c r="S17" s="520">
        <v>387</v>
      </c>
      <c r="T17" s="33">
        <v>126</v>
      </c>
      <c r="U17" s="33">
        <v>102</v>
      </c>
      <c r="V17" s="33">
        <v>0</v>
      </c>
      <c r="W17" s="33">
        <v>0</v>
      </c>
      <c r="X17" s="33">
        <v>7</v>
      </c>
      <c r="Y17" s="521">
        <v>1</v>
      </c>
      <c r="AA17" s="293"/>
    </row>
    <row r="18" spans="2:27" ht="12.75">
      <c r="B18" s="504" t="s">
        <v>24</v>
      </c>
      <c r="C18" s="505"/>
      <c r="D18" s="44"/>
      <c r="E18" s="512">
        <f>SUM(G18:I18)</f>
        <v>1605</v>
      </c>
      <c r="F18" s="31"/>
      <c r="G18" s="643">
        <v>1447</v>
      </c>
      <c r="H18" s="135">
        <v>82</v>
      </c>
      <c r="I18" s="644">
        <v>76</v>
      </c>
      <c r="J18" s="31"/>
      <c r="K18" s="643">
        <v>0</v>
      </c>
      <c r="L18" s="135">
        <v>1</v>
      </c>
      <c r="M18" s="135">
        <v>1</v>
      </c>
      <c r="N18" s="135">
        <v>316</v>
      </c>
      <c r="O18" s="135">
        <v>993</v>
      </c>
      <c r="P18" s="135">
        <v>109</v>
      </c>
      <c r="Q18" s="644">
        <v>185</v>
      </c>
      <c r="R18" s="290"/>
      <c r="S18" s="643">
        <v>491</v>
      </c>
      <c r="T18" s="135">
        <v>793</v>
      </c>
      <c r="U18" s="135">
        <v>53</v>
      </c>
      <c r="V18" s="135">
        <v>50</v>
      </c>
      <c r="W18" s="135">
        <v>218</v>
      </c>
      <c r="X18" s="135">
        <v>0</v>
      </c>
      <c r="Y18" s="644">
        <v>0</v>
      </c>
      <c r="AA18" s="445"/>
    </row>
    <row r="19" spans="2:27" ht="12.75">
      <c r="B19" s="506" t="s">
        <v>118</v>
      </c>
      <c r="C19" s="507"/>
      <c r="D19" s="44"/>
      <c r="E19" s="511">
        <f aca="true" t="shared" si="3" ref="E19:E26">SUM(G19:I19)</f>
        <v>888</v>
      </c>
      <c r="F19" s="31"/>
      <c r="G19" s="520">
        <v>709</v>
      </c>
      <c r="H19" s="33">
        <v>142</v>
      </c>
      <c r="I19" s="521">
        <v>37</v>
      </c>
      <c r="J19" s="31"/>
      <c r="K19" s="520">
        <v>20</v>
      </c>
      <c r="L19" s="33">
        <v>16</v>
      </c>
      <c r="M19" s="33">
        <v>35</v>
      </c>
      <c r="N19" s="33">
        <v>191</v>
      </c>
      <c r="O19" s="33">
        <v>295</v>
      </c>
      <c r="P19" s="33">
        <v>64</v>
      </c>
      <c r="Q19" s="521">
        <v>267</v>
      </c>
      <c r="R19" s="290"/>
      <c r="S19" s="520">
        <v>105</v>
      </c>
      <c r="T19" s="33">
        <v>154</v>
      </c>
      <c r="U19" s="33">
        <v>114</v>
      </c>
      <c r="V19" s="33">
        <v>120</v>
      </c>
      <c r="W19" s="33">
        <v>153</v>
      </c>
      <c r="X19" s="33">
        <v>20</v>
      </c>
      <c r="Y19" s="521">
        <v>222</v>
      </c>
      <c r="AA19" s="293"/>
    </row>
    <row r="20" spans="2:27" ht="12.75">
      <c r="B20" s="504" t="s">
        <v>26</v>
      </c>
      <c r="C20" s="505"/>
      <c r="D20" s="44"/>
      <c r="E20" s="512">
        <f t="shared" si="3"/>
        <v>88</v>
      </c>
      <c r="F20" s="31"/>
      <c r="G20" s="643">
        <v>57</v>
      </c>
      <c r="H20" s="135">
        <v>9</v>
      </c>
      <c r="I20" s="644">
        <v>22</v>
      </c>
      <c r="J20" s="31"/>
      <c r="K20" s="643">
        <v>2</v>
      </c>
      <c r="L20" s="135">
        <v>2</v>
      </c>
      <c r="M20" s="135">
        <v>3</v>
      </c>
      <c r="N20" s="135">
        <v>17</v>
      </c>
      <c r="O20" s="135">
        <v>19</v>
      </c>
      <c r="P20" s="135">
        <v>10</v>
      </c>
      <c r="Q20" s="644">
        <v>35</v>
      </c>
      <c r="R20" s="290"/>
      <c r="S20" s="643">
        <v>42</v>
      </c>
      <c r="T20" s="135">
        <v>30</v>
      </c>
      <c r="U20" s="135">
        <v>8</v>
      </c>
      <c r="V20" s="135">
        <v>0</v>
      </c>
      <c r="W20" s="135">
        <v>0</v>
      </c>
      <c r="X20" s="135">
        <v>3</v>
      </c>
      <c r="Y20" s="644">
        <v>5</v>
      </c>
      <c r="AA20" s="293"/>
    </row>
    <row r="21" spans="2:27" ht="12.75">
      <c r="B21" s="506" t="s">
        <v>27</v>
      </c>
      <c r="C21" s="507"/>
      <c r="D21" s="44"/>
      <c r="E21" s="511">
        <f t="shared" si="3"/>
        <v>409</v>
      </c>
      <c r="F21" s="31"/>
      <c r="G21" s="520">
        <v>303</v>
      </c>
      <c r="H21" s="33">
        <v>88</v>
      </c>
      <c r="I21" s="521">
        <v>18</v>
      </c>
      <c r="J21" s="31"/>
      <c r="K21" s="520">
        <v>13</v>
      </c>
      <c r="L21" s="33">
        <v>4</v>
      </c>
      <c r="M21" s="33">
        <v>11</v>
      </c>
      <c r="N21" s="33">
        <v>103</v>
      </c>
      <c r="O21" s="33">
        <v>151</v>
      </c>
      <c r="P21" s="33">
        <v>22</v>
      </c>
      <c r="Q21" s="521">
        <v>105</v>
      </c>
      <c r="R21" s="290"/>
      <c r="S21" s="520">
        <v>102</v>
      </c>
      <c r="T21" s="33">
        <v>96</v>
      </c>
      <c r="U21" s="33">
        <v>47</v>
      </c>
      <c r="V21" s="33">
        <v>43</v>
      </c>
      <c r="W21" s="33">
        <v>86</v>
      </c>
      <c r="X21" s="33">
        <v>5</v>
      </c>
      <c r="Y21" s="521">
        <v>30</v>
      </c>
      <c r="Z21" s="49"/>
      <c r="AA21" s="293"/>
    </row>
    <row r="22" spans="2:27" ht="12.75">
      <c r="B22" s="504" t="s">
        <v>28</v>
      </c>
      <c r="C22" s="505"/>
      <c r="D22" s="44"/>
      <c r="E22" s="512">
        <f t="shared" si="3"/>
        <v>641</v>
      </c>
      <c r="F22" s="31"/>
      <c r="G22" s="643">
        <v>514</v>
      </c>
      <c r="H22" s="135">
        <v>125</v>
      </c>
      <c r="I22" s="644">
        <v>2</v>
      </c>
      <c r="J22" s="31"/>
      <c r="K22" s="643">
        <v>25</v>
      </c>
      <c r="L22" s="135">
        <v>6</v>
      </c>
      <c r="M22" s="135">
        <v>38</v>
      </c>
      <c r="N22" s="135">
        <v>181</v>
      </c>
      <c r="O22" s="135">
        <v>282</v>
      </c>
      <c r="P22" s="135">
        <v>87</v>
      </c>
      <c r="Q22" s="644">
        <v>22</v>
      </c>
      <c r="R22" s="290"/>
      <c r="S22" s="643">
        <v>156</v>
      </c>
      <c r="T22" s="135">
        <v>128</v>
      </c>
      <c r="U22" s="135">
        <v>155</v>
      </c>
      <c r="V22" s="135">
        <v>58</v>
      </c>
      <c r="W22" s="135">
        <v>133</v>
      </c>
      <c r="X22" s="135">
        <v>5</v>
      </c>
      <c r="Y22" s="644">
        <v>6</v>
      </c>
      <c r="AA22" s="293"/>
    </row>
    <row r="23" spans="2:27" ht="12.75">
      <c r="B23" s="506" t="s">
        <v>29</v>
      </c>
      <c r="C23" s="507"/>
      <c r="D23" s="44"/>
      <c r="E23" s="511">
        <f t="shared" si="3"/>
        <v>335</v>
      </c>
      <c r="F23" s="31"/>
      <c r="G23" s="520">
        <v>261</v>
      </c>
      <c r="H23" s="33">
        <v>71</v>
      </c>
      <c r="I23" s="521">
        <v>3</v>
      </c>
      <c r="J23" s="31"/>
      <c r="K23" s="520">
        <v>17</v>
      </c>
      <c r="L23" s="33">
        <v>9</v>
      </c>
      <c r="M23" s="33">
        <v>12</v>
      </c>
      <c r="N23" s="33">
        <v>77</v>
      </c>
      <c r="O23" s="33">
        <v>123</v>
      </c>
      <c r="P23" s="33">
        <v>25</v>
      </c>
      <c r="Q23" s="521">
        <v>72</v>
      </c>
      <c r="R23" s="290"/>
      <c r="S23" s="520">
        <v>37</v>
      </c>
      <c r="T23" s="33">
        <v>52</v>
      </c>
      <c r="U23" s="33">
        <v>134</v>
      </c>
      <c r="V23" s="33">
        <v>48</v>
      </c>
      <c r="W23" s="33">
        <v>63</v>
      </c>
      <c r="X23" s="33">
        <v>0</v>
      </c>
      <c r="Y23" s="521">
        <v>1</v>
      </c>
      <c r="AA23" s="293"/>
    </row>
    <row r="24" spans="2:27" ht="12.75">
      <c r="B24" s="504" t="s">
        <v>30</v>
      </c>
      <c r="C24" s="505"/>
      <c r="D24" s="44"/>
      <c r="E24" s="512">
        <f>SUM(G24:I24)</f>
        <v>418</v>
      </c>
      <c r="F24" s="31"/>
      <c r="G24" s="643">
        <v>326</v>
      </c>
      <c r="H24" s="135">
        <v>89</v>
      </c>
      <c r="I24" s="644">
        <v>3</v>
      </c>
      <c r="J24" s="31">
        <v>0</v>
      </c>
      <c r="K24" s="643">
        <v>6</v>
      </c>
      <c r="L24" s="135">
        <v>4</v>
      </c>
      <c r="M24" s="135">
        <v>11</v>
      </c>
      <c r="N24" s="135">
        <v>85</v>
      </c>
      <c r="O24" s="135">
        <v>156</v>
      </c>
      <c r="P24" s="135">
        <v>34</v>
      </c>
      <c r="Q24" s="644">
        <v>122</v>
      </c>
      <c r="R24" s="290"/>
      <c r="S24" s="643">
        <v>40</v>
      </c>
      <c r="T24" s="135">
        <v>46</v>
      </c>
      <c r="U24" s="135">
        <v>106</v>
      </c>
      <c r="V24" s="135">
        <v>12</v>
      </c>
      <c r="W24" s="135">
        <v>35</v>
      </c>
      <c r="X24" s="135">
        <v>0</v>
      </c>
      <c r="Y24" s="644">
        <v>179</v>
      </c>
      <c r="AA24" s="293"/>
    </row>
    <row r="25" spans="2:27" ht="12.75">
      <c r="B25" s="506" t="s">
        <v>31</v>
      </c>
      <c r="C25" s="507"/>
      <c r="D25" s="44"/>
      <c r="E25" s="511">
        <f t="shared" si="3"/>
        <v>1540</v>
      </c>
      <c r="F25" s="31"/>
      <c r="G25" s="520">
        <v>1051</v>
      </c>
      <c r="H25" s="33">
        <v>223</v>
      </c>
      <c r="I25" s="521">
        <v>266</v>
      </c>
      <c r="J25" s="31"/>
      <c r="K25" s="520">
        <v>34</v>
      </c>
      <c r="L25" s="33">
        <v>14</v>
      </c>
      <c r="M25" s="33">
        <v>54</v>
      </c>
      <c r="N25" s="33">
        <v>388</v>
      </c>
      <c r="O25" s="33">
        <v>553</v>
      </c>
      <c r="P25" s="33">
        <v>138</v>
      </c>
      <c r="Q25" s="521">
        <v>359</v>
      </c>
      <c r="R25" s="290"/>
      <c r="S25" s="520">
        <v>403</v>
      </c>
      <c r="T25" s="33">
        <v>293</v>
      </c>
      <c r="U25" s="33">
        <v>224</v>
      </c>
      <c r="V25" s="33">
        <v>102</v>
      </c>
      <c r="W25" s="33">
        <v>227</v>
      </c>
      <c r="X25" s="33">
        <v>12</v>
      </c>
      <c r="Y25" s="521">
        <v>279</v>
      </c>
      <c r="Z25" s="154"/>
      <c r="AA25" s="293"/>
    </row>
    <row r="26" spans="2:27" ht="12.75">
      <c r="B26" s="504" t="s">
        <v>32</v>
      </c>
      <c r="C26" s="505"/>
      <c r="D26" s="44"/>
      <c r="E26" s="512">
        <f t="shared" si="3"/>
        <v>453</v>
      </c>
      <c r="F26" s="31"/>
      <c r="G26" s="643">
        <v>347</v>
      </c>
      <c r="H26" s="135">
        <v>67</v>
      </c>
      <c r="I26" s="644">
        <v>39</v>
      </c>
      <c r="J26" s="31"/>
      <c r="K26" s="643">
        <v>10</v>
      </c>
      <c r="L26" s="135">
        <v>5</v>
      </c>
      <c r="M26" s="135">
        <v>19</v>
      </c>
      <c r="N26" s="135">
        <v>125</v>
      </c>
      <c r="O26" s="135">
        <v>142</v>
      </c>
      <c r="P26" s="135">
        <v>42</v>
      </c>
      <c r="Q26" s="644">
        <v>110</v>
      </c>
      <c r="R26" s="290"/>
      <c r="S26" s="643">
        <v>74</v>
      </c>
      <c r="T26" s="135">
        <v>75</v>
      </c>
      <c r="U26" s="135">
        <v>88</v>
      </c>
      <c r="V26" s="135">
        <v>21</v>
      </c>
      <c r="W26" s="135">
        <v>115</v>
      </c>
      <c r="X26" s="135">
        <v>18</v>
      </c>
      <c r="Y26" s="644">
        <v>62</v>
      </c>
      <c r="AA26" s="293"/>
    </row>
    <row r="27" spans="2:27" ht="12.75">
      <c r="B27" s="506" t="s">
        <v>33</v>
      </c>
      <c r="C27" s="507"/>
      <c r="D27" s="44"/>
      <c r="E27" s="511">
        <f aca="true" t="shared" si="4" ref="E27:E36">SUM(G27:I27)</f>
        <v>560</v>
      </c>
      <c r="F27" s="31"/>
      <c r="G27" s="520">
        <v>468</v>
      </c>
      <c r="H27" s="33">
        <v>85</v>
      </c>
      <c r="I27" s="521">
        <v>7</v>
      </c>
      <c r="J27" s="31"/>
      <c r="K27" s="520">
        <v>14</v>
      </c>
      <c r="L27" s="33">
        <v>6</v>
      </c>
      <c r="M27" s="33">
        <v>26</v>
      </c>
      <c r="N27" s="33">
        <v>184</v>
      </c>
      <c r="O27" s="33">
        <v>199</v>
      </c>
      <c r="P27" s="33">
        <v>57</v>
      </c>
      <c r="Q27" s="521">
        <v>74</v>
      </c>
      <c r="R27" s="290"/>
      <c r="S27" s="520">
        <v>60</v>
      </c>
      <c r="T27" s="33">
        <v>111</v>
      </c>
      <c r="U27" s="33">
        <v>75</v>
      </c>
      <c r="V27" s="33">
        <v>64</v>
      </c>
      <c r="W27" s="33">
        <v>191</v>
      </c>
      <c r="X27" s="33">
        <v>1</v>
      </c>
      <c r="Y27" s="521">
        <v>58</v>
      </c>
      <c r="AA27" s="293"/>
    </row>
    <row r="28" spans="2:27" ht="12.75">
      <c r="B28" s="504" t="s">
        <v>34</v>
      </c>
      <c r="C28" s="505"/>
      <c r="D28" s="44"/>
      <c r="E28" s="512">
        <f t="shared" si="4"/>
        <v>537</v>
      </c>
      <c r="F28" s="31"/>
      <c r="G28" s="643">
        <v>340</v>
      </c>
      <c r="H28" s="135">
        <v>51</v>
      </c>
      <c r="I28" s="644">
        <v>146</v>
      </c>
      <c r="J28" s="31"/>
      <c r="K28" s="643">
        <v>9</v>
      </c>
      <c r="L28" s="135">
        <v>4</v>
      </c>
      <c r="M28" s="135">
        <v>22</v>
      </c>
      <c r="N28" s="135">
        <v>126</v>
      </c>
      <c r="O28" s="135">
        <v>174</v>
      </c>
      <c r="P28" s="135">
        <v>47</v>
      </c>
      <c r="Q28" s="644">
        <v>155</v>
      </c>
      <c r="R28" s="290"/>
      <c r="S28" s="643">
        <v>34</v>
      </c>
      <c r="T28" s="135">
        <v>57</v>
      </c>
      <c r="U28" s="135">
        <v>91</v>
      </c>
      <c r="V28" s="135">
        <v>28</v>
      </c>
      <c r="W28" s="135">
        <v>181</v>
      </c>
      <c r="X28" s="135">
        <v>0</v>
      </c>
      <c r="Y28" s="644">
        <v>146</v>
      </c>
      <c r="Z28" s="154"/>
      <c r="AA28" s="293"/>
    </row>
    <row r="29" spans="2:27" ht="12.75">
      <c r="B29" s="506" t="s">
        <v>35</v>
      </c>
      <c r="C29" s="507"/>
      <c r="D29" s="44"/>
      <c r="E29" s="511">
        <f t="shared" si="4"/>
        <v>629</v>
      </c>
      <c r="F29" s="31"/>
      <c r="G29" s="520">
        <v>411</v>
      </c>
      <c r="H29" s="33">
        <v>90</v>
      </c>
      <c r="I29" s="521">
        <v>128</v>
      </c>
      <c r="J29" s="31"/>
      <c r="K29" s="520">
        <v>20</v>
      </c>
      <c r="L29" s="33">
        <v>25</v>
      </c>
      <c r="M29" s="33">
        <v>3</v>
      </c>
      <c r="N29" s="33">
        <v>114</v>
      </c>
      <c r="O29" s="33">
        <v>276</v>
      </c>
      <c r="P29" s="33">
        <v>45</v>
      </c>
      <c r="Q29" s="521">
        <v>146</v>
      </c>
      <c r="R29" s="290"/>
      <c r="S29" s="520">
        <v>236</v>
      </c>
      <c r="T29" s="33">
        <v>120</v>
      </c>
      <c r="U29" s="33">
        <v>108</v>
      </c>
      <c r="V29" s="33">
        <v>17</v>
      </c>
      <c r="W29" s="33">
        <v>23</v>
      </c>
      <c r="X29" s="33">
        <v>3</v>
      </c>
      <c r="Y29" s="521">
        <v>122</v>
      </c>
      <c r="AA29" s="293"/>
    </row>
    <row r="30" spans="2:27" ht="12.75">
      <c r="B30" s="504" t="s">
        <v>36</v>
      </c>
      <c r="C30" s="505"/>
      <c r="D30" s="44"/>
      <c r="E30" s="512">
        <f t="shared" si="4"/>
        <v>1817</v>
      </c>
      <c r="F30" s="31"/>
      <c r="G30" s="643">
        <v>1254</v>
      </c>
      <c r="H30" s="135">
        <v>399</v>
      </c>
      <c r="I30" s="644">
        <v>164</v>
      </c>
      <c r="J30" s="31"/>
      <c r="K30" s="643">
        <v>23</v>
      </c>
      <c r="L30" s="135">
        <v>18</v>
      </c>
      <c r="M30" s="135">
        <v>54</v>
      </c>
      <c r="N30" s="135">
        <v>390</v>
      </c>
      <c r="O30" s="135">
        <v>596</v>
      </c>
      <c r="P30" s="135">
        <v>241</v>
      </c>
      <c r="Q30" s="644">
        <v>495</v>
      </c>
      <c r="R30" s="290"/>
      <c r="S30" s="643">
        <v>59</v>
      </c>
      <c r="T30" s="135">
        <v>385</v>
      </c>
      <c r="U30" s="135">
        <v>641</v>
      </c>
      <c r="V30" s="135">
        <v>0</v>
      </c>
      <c r="W30" s="135">
        <v>0</v>
      </c>
      <c r="X30" s="135">
        <v>23</v>
      </c>
      <c r="Y30" s="644">
        <v>709</v>
      </c>
      <c r="Z30" s="49"/>
      <c r="AA30" s="293"/>
    </row>
    <row r="31" spans="2:27" ht="12.75">
      <c r="B31" s="506" t="s">
        <v>303</v>
      </c>
      <c r="C31" s="507"/>
      <c r="D31" s="44"/>
      <c r="E31" s="511">
        <f t="shared" si="4"/>
        <v>336</v>
      </c>
      <c r="F31" s="31"/>
      <c r="G31" s="520">
        <v>259</v>
      </c>
      <c r="H31" s="33">
        <v>74</v>
      </c>
      <c r="I31" s="521">
        <v>3</v>
      </c>
      <c r="J31" s="31"/>
      <c r="K31" s="520">
        <v>7</v>
      </c>
      <c r="L31" s="33">
        <v>20</v>
      </c>
      <c r="M31" s="33">
        <v>60</v>
      </c>
      <c r="N31" s="33">
        <v>81</v>
      </c>
      <c r="O31" s="33">
        <v>96</v>
      </c>
      <c r="P31" s="33">
        <v>30</v>
      </c>
      <c r="Q31" s="521">
        <v>42</v>
      </c>
      <c r="R31" s="290"/>
      <c r="S31" s="520">
        <v>208</v>
      </c>
      <c r="T31" s="33">
        <v>93</v>
      </c>
      <c r="U31" s="33">
        <v>25</v>
      </c>
      <c r="V31" s="33">
        <v>0</v>
      </c>
      <c r="W31" s="33">
        <v>0</v>
      </c>
      <c r="X31" s="33">
        <v>0</v>
      </c>
      <c r="Y31" s="521">
        <v>10</v>
      </c>
      <c r="AA31" s="293"/>
    </row>
    <row r="32" spans="2:27" ht="12.75">
      <c r="B32" s="504" t="s">
        <v>301</v>
      </c>
      <c r="C32" s="505"/>
      <c r="D32" s="44"/>
      <c r="E32" s="512">
        <f t="shared" si="4"/>
        <v>279</v>
      </c>
      <c r="F32" s="31"/>
      <c r="G32" s="643">
        <v>240</v>
      </c>
      <c r="H32" s="135">
        <v>36</v>
      </c>
      <c r="I32" s="644">
        <v>3</v>
      </c>
      <c r="J32" s="31"/>
      <c r="K32" s="643">
        <v>12</v>
      </c>
      <c r="L32" s="135">
        <v>6</v>
      </c>
      <c r="M32" s="135">
        <v>10</v>
      </c>
      <c r="N32" s="135">
        <v>51</v>
      </c>
      <c r="O32" s="135">
        <v>76</v>
      </c>
      <c r="P32" s="135">
        <v>26</v>
      </c>
      <c r="Q32" s="644">
        <v>98</v>
      </c>
      <c r="R32" s="290"/>
      <c r="S32" s="643">
        <v>23</v>
      </c>
      <c r="T32" s="135">
        <v>34</v>
      </c>
      <c r="U32" s="135">
        <v>36</v>
      </c>
      <c r="V32" s="135">
        <v>50</v>
      </c>
      <c r="W32" s="135">
        <v>102</v>
      </c>
      <c r="X32" s="135">
        <v>0</v>
      </c>
      <c r="Y32" s="644">
        <v>34</v>
      </c>
      <c r="AA32" s="293"/>
    </row>
    <row r="33" spans="2:27" ht="12.75">
      <c r="B33" s="506" t="s">
        <v>38</v>
      </c>
      <c r="C33" s="507"/>
      <c r="D33" s="44"/>
      <c r="E33" s="511">
        <f t="shared" si="4"/>
        <v>54</v>
      </c>
      <c r="F33" s="31"/>
      <c r="G33" s="520">
        <v>44</v>
      </c>
      <c r="H33" s="33">
        <v>10</v>
      </c>
      <c r="I33" s="521">
        <v>0</v>
      </c>
      <c r="J33" s="31"/>
      <c r="K33" s="520">
        <v>4</v>
      </c>
      <c r="L33" s="33">
        <v>1</v>
      </c>
      <c r="M33" s="33">
        <v>2</v>
      </c>
      <c r="N33" s="33">
        <v>25</v>
      </c>
      <c r="O33" s="33">
        <v>18</v>
      </c>
      <c r="P33" s="33">
        <v>4</v>
      </c>
      <c r="Q33" s="521">
        <v>0</v>
      </c>
      <c r="R33" s="290"/>
      <c r="S33" s="520">
        <v>10</v>
      </c>
      <c r="T33" s="33">
        <v>7</v>
      </c>
      <c r="U33" s="33">
        <v>11</v>
      </c>
      <c r="V33" s="33">
        <v>3</v>
      </c>
      <c r="W33" s="33">
        <v>22</v>
      </c>
      <c r="X33" s="33">
        <v>1</v>
      </c>
      <c r="Y33" s="521">
        <v>0</v>
      </c>
      <c r="AA33" s="293"/>
    </row>
    <row r="34" spans="2:27" ht="12.75">
      <c r="B34" s="504" t="s">
        <v>39</v>
      </c>
      <c r="C34" s="505"/>
      <c r="D34" s="44"/>
      <c r="E34" s="512">
        <f t="shared" si="4"/>
        <v>5100</v>
      </c>
      <c r="F34" s="31"/>
      <c r="G34" s="643">
        <v>3936</v>
      </c>
      <c r="H34" s="135">
        <v>1140</v>
      </c>
      <c r="I34" s="644">
        <v>24</v>
      </c>
      <c r="J34" s="31"/>
      <c r="K34" s="643">
        <v>204</v>
      </c>
      <c r="L34" s="135">
        <v>60</v>
      </c>
      <c r="M34" s="135">
        <v>156</v>
      </c>
      <c r="N34" s="135">
        <v>1584</v>
      </c>
      <c r="O34" s="135">
        <v>2304</v>
      </c>
      <c r="P34" s="135">
        <v>612</v>
      </c>
      <c r="Q34" s="644">
        <v>180</v>
      </c>
      <c r="R34" s="290"/>
      <c r="S34" s="643">
        <v>1308</v>
      </c>
      <c r="T34" s="135">
        <v>984</v>
      </c>
      <c r="U34" s="135">
        <v>1368</v>
      </c>
      <c r="V34" s="135">
        <v>360</v>
      </c>
      <c r="W34" s="135">
        <v>960</v>
      </c>
      <c r="X34" s="135">
        <v>60</v>
      </c>
      <c r="Y34" s="644">
        <v>60</v>
      </c>
      <c r="Z34" s="154"/>
      <c r="AA34" s="293"/>
    </row>
    <row r="35" spans="2:27" ht="12.75">
      <c r="B35" s="506" t="s">
        <v>40</v>
      </c>
      <c r="C35" s="507"/>
      <c r="D35" s="44"/>
      <c r="E35" s="511">
        <f t="shared" si="4"/>
        <v>58</v>
      </c>
      <c r="F35" s="31"/>
      <c r="G35" s="520">
        <v>49</v>
      </c>
      <c r="H35" s="33">
        <v>9</v>
      </c>
      <c r="I35" s="521">
        <v>0</v>
      </c>
      <c r="J35" s="31"/>
      <c r="K35" s="520">
        <v>2</v>
      </c>
      <c r="L35" s="33">
        <v>1</v>
      </c>
      <c r="M35" s="33">
        <v>2</v>
      </c>
      <c r="N35" s="33">
        <v>19</v>
      </c>
      <c r="O35" s="33">
        <v>20</v>
      </c>
      <c r="P35" s="33">
        <v>3</v>
      </c>
      <c r="Q35" s="521">
        <v>11</v>
      </c>
      <c r="R35" s="290"/>
      <c r="S35" s="520">
        <v>13</v>
      </c>
      <c r="T35" s="33">
        <v>21</v>
      </c>
      <c r="U35" s="33">
        <v>5</v>
      </c>
      <c r="V35" s="33">
        <v>10</v>
      </c>
      <c r="W35" s="33">
        <v>9</v>
      </c>
      <c r="X35" s="33">
        <v>0</v>
      </c>
      <c r="Y35" s="521">
        <v>0</v>
      </c>
      <c r="AA35" s="293"/>
    </row>
    <row r="36" spans="2:27" ht="12.75">
      <c r="B36" s="645" t="s">
        <v>41</v>
      </c>
      <c r="C36" s="646"/>
      <c r="D36" s="44"/>
      <c r="E36" s="647">
        <f t="shared" si="4"/>
        <v>171</v>
      </c>
      <c r="F36" s="31"/>
      <c r="G36" s="648">
        <v>130</v>
      </c>
      <c r="H36" s="649">
        <v>34</v>
      </c>
      <c r="I36" s="652">
        <v>7</v>
      </c>
      <c r="J36" s="31"/>
      <c r="K36" s="648">
        <v>6</v>
      </c>
      <c r="L36" s="649">
        <v>4</v>
      </c>
      <c r="M36" s="649">
        <v>10</v>
      </c>
      <c r="N36" s="649">
        <v>50</v>
      </c>
      <c r="O36" s="649">
        <v>70</v>
      </c>
      <c r="P36" s="649">
        <v>13</v>
      </c>
      <c r="Q36" s="652">
        <v>18</v>
      </c>
      <c r="R36" s="290"/>
      <c r="S36" s="648">
        <v>29</v>
      </c>
      <c r="T36" s="649">
        <v>42</v>
      </c>
      <c r="U36" s="649">
        <v>14</v>
      </c>
      <c r="V36" s="649">
        <v>27</v>
      </c>
      <c r="W36" s="649">
        <v>51</v>
      </c>
      <c r="X36" s="649">
        <v>1</v>
      </c>
      <c r="Y36" s="652">
        <v>7</v>
      </c>
      <c r="AA36" s="293"/>
    </row>
    <row r="37" spans="2:24" ht="12.75">
      <c r="B37" s="46" t="s">
        <v>390</v>
      </c>
      <c r="C37" s="47"/>
      <c r="D37" s="417"/>
      <c r="F37" s="154"/>
      <c r="G37" s="49"/>
      <c r="H37" s="49"/>
      <c r="I37" s="49"/>
      <c r="J37" s="60"/>
      <c r="K37" s="49"/>
      <c r="R37" s="154"/>
      <c r="U37" s="49"/>
      <c r="V37" s="49"/>
      <c r="W37" s="49"/>
      <c r="X37" s="49"/>
    </row>
    <row r="38" spans="1:17" s="346" customFormat="1" ht="12.75">
      <c r="A38" s="348"/>
      <c r="B38" s="791" t="s">
        <v>391</v>
      </c>
      <c r="C38" s="791"/>
      <c r="D38" s="791"/>
      <c r="E38" s="791"/>
      <c r="F38" s="348"/>
      <c r="G38" s="348"/>
      <c r="H38" s="348"/>
      <c r="I38" s="348"/>
      <c r="J38" s="348"/>
      <c r="K38" s="348"/>
      <c r="L38" s="348"/>
      <c r="M38" s="348"/>
      <c r="N38" s="348"/>
      <c r="O38" s="348"/>
      <c r="P38" s="348"/>
      <c r="Q38" s="348"/>
    </row>
    <row r="39" spans="1:25" s="346" customFormat="1" ht="12.75">
      <c r="A39" s="348"/>
      <c r="B39" s="348" t="s">
        <v>468</v>
      </c>
      <c r="C39" s="348"/>
      <c r="D39" s="435"/>
      <c r="E39" s="437"/>
      <c r="F39" s="65"/>
      <c r="G39" s="65"/>
      <c r="H39" s="65"/>
      <c r="I39" s="65"/>
      <c r="J39" s="65"/>
      <c r="K39" s="65"/>
      <c r="L39" s="65"/>
      <c r="M39" s="65"/>
      <c r="N39" s="356"/>
      <c r="O39" s="65"/>
      <c r="P39" s="65"/>
      <c r="Q39" s="65"/>
      <c r="R39" s="411"/>
      <c r="S39" s="411"/>
      <c r="T39" s="411"/>
      <c r="U39" s="411"/>
      <c r="V39" s="411"/>
      <c r="W39" s="411"/>
      <c r="X39" s="411"/>
      <c r="Y39" s="411"/>
    </row>
    <row r="40" spans="1:25" ht="14.25">
      <c r="A40" s="348"/>
      <c r="B40" s="416"/>
      <c r="C40" s="348"/>
      <c r="D40" s="348"/>
      <c r="E40" s="355"/>
      <c r="F40" s="355"/>
      <c r="G40" s="355"/>
      <c r="H40" s="355"/>
      <c r="I40" s="355"/>
      <c r="J40" s="355"/>
      <c r="K40" s="355"/>
      <c r="L40" s="355"/>
      <c r="M40" s="355"/>
      <c r="N40" s="355"/>
      <c r="O40" s="355"/>
      <c r="P40" s="355"/>
      <c r="Q40" s="355"/>
      <c r="R40" s="355"/>
      <c r="S40" s="355"/>
      <c r="T40" s="355"/>
      <c r="U40" s="355"/>
      <c r="V40" s="355"/>
      <c r="W40" s="355"/>
      <c r="X40" s="355"/>
      <c r="Y40" s="355"/>
    </row>
    <row r="41" spans="1:17" ht="50.25" customHeight="1">
      <c r="A41" s="348"/>
      <c r="B41" s="783"/>
      <c r="C41" s="784"/>
      <c r="D41" s="784"/>
      <c r="E41" s="784"/>
      <c r="F41" s="784"/>
      <c r="G41" s="784"/>
      <c r="H41" s="784"/>
      <c r="I41" s="784"/>
      <c r="J41" s="784"/>
      <c r="K41" s="784"/>
      <c r="L41" s="784"/>
      <c r="M41" s="784"/>
      <c r="N41" s="784"/>
      <c r="O41" s="784"/>
      <c r="P41" s="784"/>
      <c r="Q41" s="784"/>
    </row>
    <row r="42" spans="1:17" ht="14.25">
      <c r="A42" s="348"/>
      <c r="B42" s="783"/>
      <c r="C42" s="784"/>
      <c r="D42" s="784"/>
      <c r="E42" s="784"/>
      <c r="F42" s="784"/>
      <c r="G42" s="784"/>
      <c r="H42" s="784"/>
      <c r="I42" s="784"/>
      <c r="J42" s="784"/>
      <c r="K42" s="784"/>
      <c r="L42" s="784"/>
      <c r="M42" s="784"/>
      <c r="N42" s="784"/>
      <c r="O42" s="784"/>
      <c r="P42" s="784"/>
      <c r="Q42" s="784"/>
    </row>
    <row r="43" spans="1:17" ht="12.75">
      <c r="A43" s="348"/>
      <c r="B43" s="348"/>
      <c r="C43" s="348"/>
      <c r="D43" s="348"/>
      <c r="E43" s="436"/>
      <c r="F43" s="348"/>
      <c r="G43" s="348"/>
      <c r="H43" s="348"/>
      <c r="I43" s="348"/>
      <c r="J43" s="348"/>
      <c r="K43" s="348"/>
      <c r="L43" s="348"/>
      <c r="M43" s="348"/>
      <c r="N43" s="348"/>
      <c r="O43" s="348"/>
      <c r="P43" s="348"/>
      <c r="Q43" s="348"/>
    </row>
    <row r="44" spans="1:17" ht="12" customHeight="1">
      <c r="A44" s="348"/>
      <c r="B44" s="424"/>
      <c r="C44" s="51"/>
      <c r="D44" s="51"/>
      <c r="E44" s="434"/>
      <c r="F44" s="51"/>
      <c r="G44" s="51"/>
      <c r="H44" s="348"/>
      <c r="I44" s="348"/>
      <c r="J44" s="348"/>
      <c r="K44" s="348"/>
      <c r="L44" s="348"/>
      <c r="M44" s="348"/>
      <c r="N44" s="348"/>
      <c r="O44" s="348"/>
      <c r="P44" s="348"/>
      <c r="Q44" s="348"/>
    </row>
    <row r="45" spans="1:17" ht="14.25">
      <c r="A45" s="348"/>
      <c r="B45" s="783"/>
      <c r="C45" s="784"/>
      <c r="D45" s="784"/>
      <c r="E45" s="784"/>
      <c r="F45" s="784"/>
      <c r="G45" s="784"/>
      <c r="H45" s="784"/>
      <c r="I45" s="784"/>
      <c r="J45" s="784"/>
      <c r="K45" s="784"/>
      <c r="L45" s="784"/>
      <c r="M45" s="784"/>
      <c r="N45" s="784"/>
      <c r="O45" s="784"/>
      <c r="P45" s="784"/>
      <c r="Q45" s="784"/>
    </row>
  </sheetData>
  <mergeCells count="29">
    <mergeCell ref="B2:Y2"/>
    <mergeCell ref="B4:Y4"/>
    <mergeCell ref="B6:C8"/>
    <mergeCell ref="L7:L8"/>
    <mergeCell ref="M7:M8"/>
    <mergeCell ref="N7:N8"/>
    <mergeCell ref="K7:K8"/>
    <mergeCell ref="G6:I6"/>
    <mergeCell ref="K6:Q6"/>
    <mergeCell ref="O7:O8"/>
    <mergeCell ref="B45:Q45"/>
    <mergeCell ref="S6:Y6"/>
    <mergeCell ref="G7:G8"/>
    <mergeCell ref="H7:H8"/>
    <mergeCell ref="B41:Q41"/>
    <mergeCell ref="B42:Q42"/>
    <mergeCell ref="B10:C10"/>
    <mergeCell ref="E6:E8"/>
    <mergeCell ref="X7:X8"/>
    <mergeCell ref="W7:W8"/>
    <mergeCell ref="Y7:Y8"/>
    <mergeCell ref="S7:S8"/>
    <mergeCell ref="T7:T8"/>
    <mergeCell ref="U7:U8"/>
    <mergeCell ref="V7:V8"/>
    <mergeCell ref="B38:E38"/>
    <mergeCell ref="P7:P8"/>
    <mergeCell ref="Q7:Q8"/>
    <mergeCell ref="I7:I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colBreaks count="1" manualBreakCount="1">
    <brk id="26" max="65535" man="1"/>
  </colBreaks>
  <ignoredErrors>
    <ignoredError sqref="E24" formulaRange="1"/>
  </ignoredErrors>
  <drawing r:id="rId1"/>
</worksheet>
</file>

<file path=xl/worksheets/sheet40.xml><?xml version="1.0" encoding="utf-8"?>
<worksheet xmlns="http://schemas.openxmlformats.org/spreadsheetml/2006/main" xmlns:r="http://schemas.openxmlformats.org/officeDocument/2006/relationships">
  <dimension ref="B2:K42"/>
  <sheetViews>
    <sheetView showGridLines="0" showRowColHeaders="0" defaultGridColor="0" zoomScale="65" zoomScaleNormal="65" colorId="8" workbookViewId="0" topLeftCell="A1">
      <selection activeCell="A1" sqref="A1"/>
    </sheetView>
  </sheetViews>
  <sheetFormatPr defaultColWidth="9.140625" defaultRowHeight="12.75"/>
  <cols>
    <col min="1" max="1" width="1.7109375" style="0" customWidth="1"/>
    <col min="2" max="2" width="35.28125" style="0" bestFit="1" customWidth="1"/>
    <col min="3" max="3" width="1.7109375" style="0" customWidth="1"/>
    <col min="4" max="4" width="4.7109375" style="0" customWidth="1"/>
    <col min="5" max="5" width="0.85546875" style="0" customWidth="1"/>
    <col min="6" max="6" width="23.7109375" style="0" bestFit="1" customWidth="1"/>
    <col min="7" max="7" width="24.57421875" style="0" customWidth="1"/>
    <col min="8" max="8" width="34.28125" style="0" customWidth="1"/>
    <col min="9" max="9" width="2.7109375" style="0" customWidth="1"/>
    <col min="10" max="10" width="11.140625" style="0" bestFit="1" customWidth="1"/>
  </cols>
  <sheetData>
    <row r="1" ht="9" customHeight="1"/>
    <row r="2" spans="2:8" ht="18">
      <c r="B2" s="897" t="s">
        <v>392</v>
      </c>
      <c r="C2" s="897"/>
      <c r="D2" s="897"/>
      <c r="E2" s="897"/>
      <c r="F2" s="897"/>
      <c r="G2" s="897"/>
      <c r="H2" s="897"/>
    </row>
    <row r="3" ht="12.75">
      <c r="E3" s="66"/>
    </row>
    <row r="4" spans="2:8" ht="18">
      <c r="B4" s="1021" t="s">
        <v>297</v>
      </c>
      <c r="C4" s="1021"/>
      <c r="D4" s="1021"/>
      <c r="E4" s="1021"/>
      <c r="F4" s="1021"/>
      <c r="G4" s="1021"/>
      <c r="H4" s="1021"/>
    </row>
    <row r="5" spans="2:8" ht="12.75">
      <c r="B5" s="3"/>
      <c r="C5" s="3"/>
      <c r="D5" s="3"/>
      <c r="E5" s="5"/>
      <c r="F5" s="6"/>
      <c r="G5" s="113"/>
      <c r="H5" s="114"/>
    </row>
    <row r="6" spans="2:8" ht="16.5">
      <c r="B6" s="1022" t="s">
        <v>210</v>
      </c>
      <c r="C6" s="1023"/>
      <c r="D6" s="1024"/>
      <c r="E6" s="71"/>
      <c r="F6" s="1042" t="s">
        <v>83</v>
      </c>
      <c r="G6" s="1040" t="s">
        <v>87</v>
      </c>
      <c r="H6" s="1036" t="s">
        <v>434</v>
      </c>
    </row>
    <row r="7" spans="2:8" ht="16.5">
      <c r="B7" s="1025"/>
      <c r="C7" s="1026"/>
      <c r="D7" s="1027"/>
      <c r="E7" s="73"/>
      <c r="F7" s="1036"/>
      <c r="G7" s="1040"/>
      <c r="H7" s="1036"/>
    </row>
    <row r="8" spans="2:8" ht="16.5">
      <c r="B8" s="1028"/>
      <c r="C8" s="1029"/>
      <c r="D8" s="1030"/>
      <c r="E8" s="71"/>
      <c r="F8" s="1037"/>
      <c r="G8" s="1041"/>
      <c r="H8" s="1037"/>
    </row>
    <row r="9" spans="2:8" ht="4.5" customHeight="1">
      <c r="B9" s="74"/>
      <c r="C9" s="74"/>
      <c r="D9" s="75"/>
      <c r="E9" s="76"/>
      <c r="F9" s="77"/>
      <c r="G9" s="115"/>
      <c r="H9" s="116"/>
    </row>
    <row r="10" spans="2:10" ht="16.5">
      <c r="B10" s="946" t="s">
        <v>101</v>
      </c>
      <c r="C10" s="947"/>
      <c r="D10" s="948"/>
      <c r="E10" s="80"/>
      <c r="F10" s="479">
        <f>Plan3!E10</f>
        <v>407685</v>
      </c>
      <c r="G10" s="480">
        <f>Plan39!E10</f>
        <v>186770562</v>
      </c>
      <c r="H10" s="259">
        <f>(F10*100000)/G10</f>
        <v>218.28118716053336</v>
      </c>
      <c r="J10" s="49"/>
    </row>
    <row r="11" spans="2:11" ht="16.5">
      <c r="B11" s="230" t="s">
        <v>127</v>
      </c>
      <c r="C11" s="223"/>
      <c r="D11" s="224"/>
      <c r="E11" s="86"/>
      <c r="F11" s="500">
        <f>Plan3!E11</f>
        <v>2502</v>
      </c>
      <c r="G11" s="745">
        <f>Plan39!E11</f>
        <v>686652</v>
      </c>
      <c r="H11" s="221">
        <f aca="true" t="shared" si="0" ref="H11:H17">(F11*100000)/G11</f>
        <v>364.37671484245294</v>
      </c>
      <c r="I11" s="119"/>
      <c r="J11" s="49"/>
      <c r="K11" s="119"/>
    </row>
    <row r="12" spans="2:9" ht="16.5">
      <c r="B12" s="85" t="s">
        <v>18</v>
      </c>
      <c r="C12" s="86"/>
      <c r="D12" s="87"/>
      <c r="E12" s="86"/>
      <c r="F12" s="483">
        <f>Plan3!E12</f>
        <v>2850</v>
      </c>
      <c r="G12" s="380">
        <f>Plan39!E12</f>
        <v>3050652</v>
      </c>
      <c r="H12" s="179">
        <f t="shared" si="0"/>
        <v>93.42265194456792</v>
      </c>
      <c r="I12" s="119"/>
    </row>
    <row r="13" spans="2:9" ht="16.5">
      <c r="B13" s="222" t="s">
        <v>19</v>
      </c>
      <c r="C13" s="223"/>
      <c r="D13" s="224"/>
      <c r="E13" s="86"/>
      <c r="F13" s="500" t="s">
        <v>42</v>
      </c>
      <c r="G13" s="745">
        <f>Plan39!E13</f>
        <v>615715</v>
      </c>
      <c r="H13" s="221" t="s">
        <v>42</v>
      </c>
      <c r="I13" s="119"/>
    </row>
    <row r="14" spans="2:9" ht="16.5">
      <c r="B14" s="85" t="s">
        <v>20</v>
      </c>
      <c r="C14" s="86"/>
      <c r="D14" s="87"/>
      <c r="E14" s="86"/>
      <c r="F14" s="483">
        <f>Plan3!E13</f>
        <v>4668</v>
      </c>
      <c r="G14" s="380">
        <f>Plan39!E14</f>
        <v>3311026</v>
      </c>
      <c r="H14" s="179">
        <f t="shared" si="0"/>
        <v>140.98348970983616</v>
      </c>
      <c r="I14" s="119"/>
    </row>
    <row r="15" spans="2:9" ht="16.5">
      <c r="B15" s="222" t="s">
        <v>21</v>
      </c>
      <c r="C15" s="223"/>
      <c r="D15" s="224"/>
      <c r="E15" s="86"/>
      <c r="F15" s="500">
        <f>Plan3!E14</f>
        <v>14586</v>
      </c>
      <c r="G15" s="745">
        <f>Plan39!E15</f>
        <v>13950146</v>
      </c>
      <c r="H15" s="221">
        <f t="shared" si="0"/>
        <v>104.55804548568882</v>
      </c>
      <c r="I15" s="119"/>
    </row>
    <row r="16" spans="2:9" ht="16.5">
      <c r="B16" s="85" t="s">
        <v>22</v>
      </c>
      <c r="C16" s="86"/>
      <c r="D16" s="87"/>
      <c r="E16" s="86"/>
      <c r="F16" s="483">
        <f>Plan3!E15</f>
        <v>10565</v>
      </c>
      <c r="G16" s="380">
        <f>Plan39!E16</f>
        <v>8217085</v>
      </c>
      <c r="H16" s="179">
        <f t="shared" si="0"/>
        <v>128.57357566582309</v>
      </c>
      <c r="I16" s="119"/>
    </row>
    <row r="17" spans="2:9" ht="16.5">
      <c r="B17" s="222" t="s">
        <v>82</v>
      </c>
      <c r="C17" s="223"/>
      <c r="D17" s="224"/>
      <c r="E17" s="86"/>
      <c r="F17" s="500">
        <f>Plan3!E16</f>
        <v>12353</v>
      </c>
      <c r="G17" s="745">
        <f>Plan39!E17</f>
        <v>2383784</v>
      </c>
      <c r="H17" s="221">
        <f t="shared" si="0"/>
        <v>518.2097035637457</v>
      </c>
      <c r="I17" s="119"/>
    </row>
    <row r="18" spans="2:9" s="418" customFormat="1" ht="16.5">
      <c r="B18" s="85" t="s">
        <v>23</v>
      </c>
      <c r="C18" s="86"/>
      <c r="D18" s="95"/>
      <c r="E18" s="86"/>
      <c r="F18" s="483">
        <f>Plan3!E17</f>
        <v>16041</v>
      </c>
      <c r="G18" s="380">
        <f>Plan39!E18</f>
        <v>3464285</v>
      </c>
      <c r="H18" s="202">
        <f>(F18*100000)/G18</f>
        <v>463.03927072974653</v>
      </c>
      <c r="I18" s="429"/>
    </row>
    <row r="19" spans="2:9" ht="16.5">
      <c r="B19" s="222" t="s">
        <v>153</v>
      </c>
      <c r="C19" s="223"/>
      <c r="D19" s="225"/>
      <c r="E19" s="86"/>
      <c r="F19" s="500">
        <f>Plan3!E18</f>
        <v>11354</v>
      </c>
      <c r="G19" s="745">
        <f>Plan39!E19</f>
        <v>5730753</v>
      </c>
      <c r="H19" s="221">
        <f>(F19*100000)/G19</f>
        <v>198.12405106274863</v>
      </c>
      <c r="I19" s="119"/>
    </row>
    <row r="20" spans="2:9" ht="16.5">
      <c r="B20" s="85" t="s">
        <v>25</v>
      </c>
      <c r="C20" s="86"/>
      <c r="D20" s="87"/>
      <c r="E20" s="86"/>
      <c r="F20" s="483">
        <f>Plan3!E19</f>
        <v>6301</v>
      </c>
      <c r="G20" s="380">
        <f>Plan39!E20</f>
        <v>6184538</v>
      </c>
      <c r="H20" s="179">
        <f>(F20*100000)/G20</f>
        <v>101.88311560216786</v>
      </c>
      <c r="I20" s="119"/>
    </row>
    <row r="21" spans="2:9" ht="16.5">
      <c r="B21" s="222" t="s">
        <v>26</v>
      </c>
      <c r="C21" s="223"/>
      <c r="D21" s="224"/>
      <c r="E21" s="86"/>
      <c r="F21" s="500">
        <f>Plan3!E20</f>
        <v>1712</v>
      </c>
      <c r="G21" s="745">
        <f>Plan39!E21</f>
        <v>2856999</v>
      </c>
      <c r="H21" s="221">
        <f>(F21*100000)/G21</f>
        <v>59.92301712391219</v>
      </c>
      <c r="I21" s="119"/>
    </row>
    <row r="22" spans="2:9" ht="16.5">
      <c r="B22" s="85" t="s">
        <v>27</v>
      </c>
      <c r="C22" s="86"/>
      <c r="D22" s="87"/>
      <c r="E22" s="86"/>
      <c r="F22" s="483">
        <f>Plan3!E21</f>
        <v>12418</v>
      </c>
      <c r="G22" s="380">
        <f>Plan39!E22</f>
        <v>2297981</v>
      </c>
      <c r="H22" s="179">
        <f aca="true" t="shared" si="1" ref="H22:H28">(F22*100000)/G22</f>
        <v>540.3874096435088</v>
      </c>
      <c r="I22" s="119"/>
    </row>
    <row r="23" spans="2:9" ht="16.5">
      <c r="B23" s="222" t="s">
        <v>122</v>
      </c>
      <c r="C23" s="223"/>
      <c r="D23" s="225"/>
      <c r="E23" s="86"/>
      <c r="F23" s="500">
        <f>Plan3!E22</f>
        <v>25076</v>
      </c>
      <c r="G23" s="745">
        <f>Plan39!E23</f>
        <v>19479356</v>
      </c>
      <c r="H23" s="221">
        <f t="shared" si="1"/>
        <v>128.73115517782006</v>
      </c>
      <c r="I23" s="119"/>
    </row>
    <row r="24" spans="2:9" ht="16.5">
      <c r="B24" s="85" t="s">
        <v>29</v>
      </c>
      <c r="C24" s="86"/>
      <c r="D24" s="87"/>
      <c r="E24" s="86"/>
      <c r="F24" s="483">
        <f>Plan3!E23</f>
        <v>3014</v>
      </c>
      <c r="G24" s="380">
        <f>Plan39!E24</f>
        <v>7110465</v>
      </c>
      <c r="H24" s="179">
        <f t="shared" si="1"/>
        <v>42.38822636775513</v>
      </c>
      <c r="I24" s="119"/>
    </row>
    <row r="25" spans="2:9" ht="16.5">
      <c r="B25" s="222" t="s">
        <v>30</v>
      </c>
      <c r="C25" s="223"/>
      <c r="D25" s="225"/>
      <c r="E25" s="85"/>
      <c r="F25" s="500">
        <f>Plan3!E24</f>
        <v>3873</v>
      </c>
      <c r="G25" s="745">
        <f>Plan39!E25</f>
        <v>3623215</v>
      </c>
      <c r="H25" s="221">
        <f t="shared" si="1"/>
        <v>106.89401539792698</v>
      </c>
      <c r="I25" s="119"/>
    </row>
    <row r="26" spans="2:9" ht="16.5">
      <c r="B26" s="85" t="s">
        <v>31</v>
      </c>
      <c r="C26" s="86"/>
      <c r="D26" s="87"/>
      <c r="E26" s="86"/>
      <c r="F26" s="483">
        <f>Plan3!E25</f>
        <v>52184</v>
      </c>
      <c r="G26" s="380">
        <f>Plan39!E26</f>
        <v>10387378</v>
      </c>
      <c r="H26" s="179">
        <f t="shared" si="1"/>
        <v>502.378944907945</v>
      </c>
      <c r="I26" s="119"/>
    </row>
    <row r="27" spans="2:9" ht="16.5">
      <c r="B27" s="222" t="s">
        <v>32</v>
      </c>
      <c r="C27" s="223"/>
      <c r="D27" s="224"/>
      <c r="E27" s="86"/>
      <c r="F27" s="500">
        <f>Plan3!E26</f>
        <v>4446</v>
      </c>
      <c r="G27" s="745">
        <f>Plan39!E27</f>
        <v>8502603</v>
      </c>
      <c r="H27" s="221">
        <f t="shared" si="1"/>
        <v>52.289869349421586</v>
      </c>
      <c r="I27" s="119"/>
    </row>
    <row r="28" spans="2:9" ht="16.5">
      <c r="B28" s="85" t="s">
        <v>33</v>
      </c>
      <c r="C28" s="86"/>
      <c r="D28" s="87"/>
      <c r="E28" s="86"/>
      <c r="F28" s="483">
        <f>Plan3!E27</f>
        <v>3461</v>
      </c>
      <c r="G28" s="380">
        <f>Plan39!E28</f>
        <v>3036290</v>
      </c>
      <c r="H28" s="179">
        <f t="shared" si="1"/>
        <v>113.9877943147723</v>
      </c>
      <c r="I28" s="119"/>
    </row>
    <row r="29" spans="2:9" ht="16.5">
      <c r="B29" s="222" t="s">
        <v>121</v>
      </c>
      <c r="C29" s="223"/>
      <c r="D29" s="224"/>
      <c r="E29" s="86"/>
      <c r="F29" s="500">
        <f>Plan3!E28</f>
        <v>4628</v>
      </c>
      <c r="G29" s="745">
        <f>Plan39!E29</f>
        <v>15561720</v>
      </c>
      <c r="H29" s="221">
        <f aca="true" t="shared" si="2" ref="H29:H37">(F29*100000)/G29</f>
        <v>29.73964317569009</v>
      </c>
      <c r="I29" s="119"/>
    </row>
    <row r="30" spans="2:9" ht="16.5">
      <c r="B30" s="85" t="s">
        <v>35</v>
      </c>
      <c r="C30" s="86"/>
      <c r="D30" s="87"/>
      <c r="E30" s="86"/>
      <c r="F30" s="483">
        <f>Plan3!E29</f>
        <v>17242</v>
      </c>
      <c r="G30" s="380">
        <f>Plan39!E30</f>
        <v>3043760</v>
      </c>
      <c r="H30" s="179">
        <f t="shared" si="2"/>
        <v>566.4704181670039</v>
      </c>
      <c r="I30" s="119"/>
    </row>
    <row r="31" spans="2:9" ht="16.5">
      <c r="B31" s="222" t="s">
        <v>36</v>
      </c>
      <c r="C31" s="223"/>
      <c r="D31" s="224"/>
      <c r="E31" s="86"/>
      <c r="F31" s="500">
        <f>Plan3!E30</f>
        <v>29822</v>
      </c>
      <c r="G31" s="745">
        <f>Plan39!E31</f>
        <v>10963219</v>
      </c>
      <c r="H31" s="283">
        <f t="shared" si="2"/>
        <v>272.01864707801604</v>
      </c>
      <c r="I31" s="119"/>
    </row>
    <row r="32" spans="2:9" ht="16.5">
      <c r="B32" s="85" t="s">
        <v>183</v>
      </c>
      <c r="C32" s="94"/>
      <c r="D32" s="95"/>
      <c r="E32" s="86"/>
      <c r="F32" s="483">
        <f>Plan3!E31</f>
        <v>7020</v>
      </c>
      <c r="G32" s="380">
        <f>Plan39!E32</f>
        <v>1562417</v>
      </c>
      <c r="H32" s="179">
        <f t="shared" si="2"/>
        <v>449.3038670214162</v>
      </c>
      <c r="I32" s="119"/>
    </row>
    <row r="33" spans="2:9" ht="16.5">
      <c r="B33" s="222" t="s">
        <v>99</v>
      </c>
      <c r="C33" s="223"/>
      <c r="D33" s="224"/>
      <c r="E33" s="86"/>
      <c r="F33" s="500">
        <f>Plan3!E32</f>
        <v>5711</v>
      </c>
      <c r="G33" s="745">
        <f>Plan39!E33</f>
        <v>403344</v>
      </c>
      <c r="H33" s="221">
        <f t="shared" si="2"/>
        <v>1415.9129675909398</v>
      </c>
      <c r="I33" s="119"/>
    </row>
    <row r="34" spans="2:9" ht="16.5">
      <c r="B34" s="85" t="s">
        <v>38</v>
      </c>
      <c r="C34" s="86"/>
      <c r="D34" s="87"/>
      <c r="E34" s="86"/>
      <c r="F34" s="483">
        <f>Plan3!E33</f>
        <v>2368</v>
      </c>
      <c r="G34" s="380">
        <f>Plan39!E34</f>
        <v>5958266</v>
      </c>
      <c r="H34" s="179">
        <f t="shared" si="2"/>
        <v>39.743106467552806</v>
      </c>
      <c r="I34" s="119"/>
    </row>
    <row r="35" spans="2:9" ht="16.5">
      <c r="B35" s="222" t="s">
        <v>39</v>
      </c>
      <c r="C35" s="223"/>
      <c r="D35" s="224"/>
      <c r="E35" s="86"/>
      <c r="F35" s="500">
        <f>Plan3!E34</f>
        <v>147432</v>
      </c>
      <c r="G35" s="745">
        <f>Plan39!E35</f>
        <v>41055734</v>
      </c>
      <c r="H35" s="221">
        <f t="shared" si="2"/>
        <v>359.1020927795372</v>
      </c>
      <c r="I35" s="119"/>
    </row>
    <row r="36" spans="2:9" ht="16.5">
      <c r="B36" s="85" t="s">
        <v>40</v>
      </c>
      <c r="C36" s="86"/>
      <c r="D36" s="87"/>
      <c r="E36" s="86"/>
      <c r="F36" s="483">
        <f>Plan3!E35</f>
        <v>1499</v>
      </c>
      <c r="G36" s="380">
        <f>Plan39!E36</f>
        <v>2000738</v>
      </c>
      <c r="H36" s="179">
        <f t="shared" si="2"/>
        <v>74.92235365150259</v>
      </c>
      <c r="I36" s="119"/>
    </row>
    <row r="37" spans="2:9" ht="16.5">
      <c r="B37" s="227" t="s">
        <v>41</v>
      </c>
      <c r="C37" s="228"/>
      <c r="D37" s="229"/>
      <c r="E37" s="86"/>
      <c r="F37" s="501">
        <f>Plan3!E36</f>
        <v>4559</v>
      </c>
      <c r="G37" s="746">
        <f>Plan39!E37</f>
        <v>1332441</v>
      </c>
      <c r="H37" s="226">
        <f t="shared" si="2"/>
        <v>342.1539865555023</v>
      </c>
      <c r="I37" s="119"/>
    </row>
    <row r="38" spans="2:6" ht="15">
      <c r="B38" s="348" t="s">
        <v>170</v>
      </c>
      <c r="C38" s="96"/>
      <c r="D38" s="96"/>
      <c r="E38" s="183"/>
      <c r="F38" s="49"/>
    </row>
    <row r="39" spans="2:5" ht="12.75">
      <c r="B39" s="348" t="s">
        <v>391</v>
      </c>
      <c r="E39" s="154"/>
    </row>
    <row r="40" ht="12.75">
      <c r="E40" s="154"/>
    </row>
    <row r="41" ht="12.75">
      <c r="E41" s="154"/>
    </row>
    <row r="42" ht="12.75">
      <c r="E42" s="154"/>
    </row>
  </sheetData>
  <mergeCells count="7">
    <mergeCell ref="B2:H2"/>
    <mergeCell ref="B4:H4"/>
    <mergeCell ref="B6:D8"/>
    <mergeCell ref="B10:D10"/>
    <mergeCell ref="F6:F8"/>
    <mergeCell ref="G6:G8"/>
    <mergeCell ref="H6:H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41.xml><?xml version="1.0" encoding="utf-8"?>
<worksheet xmlns="http://schemas.openxmlformats.org/spreadsheetml/2006/main" xmlns:r="http://schemas.openxmlformats.org/officeDocument/2006/relationships">
  <dimension ref="A1:K49"/>
  <sheetViews>
    <sheetView showGridLines="0" showRowColHeaders="0" defaultGridColor="0" zoomScale="60" zoomScaleNormal="60" colorId="8" workbookViewId="0" topLeftCell="A1">
      <selection activeCell="A1" sqref="A1"/>
    </sheetView>
  </sheetViews>
  <sheetFormatPr defaultColWidth="9.140625" defaultRowHeight="12.75"/>
  <cols>
    <col min="1" max="1" width="1.7109375" style="0" customWidth="1"/>
    <col min="2" max="2" width="33.28125" style="0" bestFit="1" customWidth="1"/>
    <col min="3" max="3" width="3.421875" style="0" customWidth="1"/>
    <col min="4" max="4" width="5.57421875" style="0" customWidth="1"/>
    <col min="5" max="5" width="0.85546875" style="0" customWidth="1"/>
    <col min="6" max="6" width="19.00390625" style="0" customWidth="1"/>
    <col min="7" max="7" width="20.57421875" style="0" customWidth="1"/>
    <col min="8" max="8" width="31.8515625" style="0" customWidth="1"/>
    <col min="9" max="9" width="2.7109375" style="0" customWidth="1"/>
    <col min="10" max="10" width="10.140625" style="0" bestFit="1" customWidth="1"/>
  </cols>
  <sheetData>
    <row r="1" ht="12.75">
      <c r="I1" s="154"/>
    </row>
    <row r="2" spans="2:8" ht="18">
      <c r="B2" s="897" t="s">
        <v>392</v>
      </c>
      <c r="C2" s="897"/>
      <c r="D2" s="897"/>
      <c r="E2" s="897"/>
      <c r="F2" s="897"/>
      <c r="G2" s="897"/>
      <c r="H2" s="897"/>
    </row>
    <row r="3" ht="12.75">
      <c r="E3" s="66"/>
    </row>
    <row r="4" spans="2:8" ht="18">
      <c r="B4" s="1021" t="s">
        <v>298</v>
      </c>
      <c r="C4" s="1021"/>
      <c r="D4" s="1021"/>
      <c r="E4" s="1021"/>
      <c r="F4" s="1021"/>
      <c r="G4" s="1021"/>
      <c r="H4" s="1021"/>
    </row>
    <row r="5" spans="2:8" ht="12.75">
      <c r="B5" s="3"/>
      <c r="C5" s="3"/>
      <c r="D5" s="3"/>
      <c r="E5" s="5"/>
      <c r="F5" s="6"/>
      <c r="G5" s="113"/>
      <c r="H5" s="114"/>
    </row>
    <row r="6" spans="2:8" ht="16.5">
      <c r="B6" s="1046" t="s">
        <v>44</v>
      </c>
      <c r="C6" s="1047"/>
      <c r="D6" s="1048"/>
      <c r="E6" s="71"/>
      <c r="F6" s="1043" t="s">
        <v>83</v>
      </c>
      <c r="G6" s="1044" t="s">
        <v>87</v>
      </c>
      <c r="H6" s="1036" t="s">
        <v>434</v>
      </c>
    </row>
    <row r="7" spans="2:8" ht="16.5">
      <c r="B7" s="1049"/>
      <c r="C7" s="1050"/>
      <c r="D7" s="1051"/>
      <c r="E7" s="73"/>
      <c r="F7" s="1044"/>
      <c r="G7" s="1044"/>
      <c r="H7" s="1036"/>
    </row>
    <row r="8" spans="2:8" ht="16.5">
      <c r="B8" s="1052"/>
      <c r="C8" s="1053"/>
      <c r="D8" s="1054"/>
      <c r="E8" s="71"/>
      <c r="F8" s="1045"/>
      <c r="G8" s="1045"/>
      <c r="H8" s="1037"/>
    </row>
    <row r="9" spans="2:8" ht="4.5" customHeight="1">
      <c r="B9" s="74"/>
      <c r="C9" s="74"/>
      <c r="D9" s="75"/>
      <c r="E9" s="76"/>
      <c r="F9" s="77"/>
      <c r="G9" s="115"/>
      <c r="H9" s="116"/>
    </row>
    <row r="10" spans="2:10" ht="16.5">
      <c r="B10" s="958" t="s">
        <v>106</v>
      </c>
      <c r="C10" s="959"/>
      <c r="D10" s="960"/>
      <c r="E10" s="80"/>
      <c r="F10" s="479">
        <f>Plan4!E10</f>
        <v>127393</v>
      </c>
      <c r="G10" s="480">
        <f>Plan40!E10</f>
        <v>44405697</v>
      </c>
      <c r="H10" s="259">
        <f>(F10*100000)/G10</f>
        <v>286.88436080622716</v>
      </c>
      <c r="I10" s="185"/>
      <c r="J10" s="49"/>
    </row>
    <row r="11" spans="2:11" ht="16.5">
      <c r="B11" s="230" t="s">
        <v>394</v>
      </c>
      <c r="C11" s="223"/>
      <c r="D11" s="224"/>
      <c r="E11" s="86"/>
      <c r="F11" s="500">
        <f>Plan4!E11</f>
        <v>1218</v>
      </c>
      <c r="G11" s="745">
        <f>Plan40!E11</f>
        <v>505286</v>
      </c>
      <c r="H11" s="221">
        <f aca="true" t="shared" si="0" ref="H11:H17">(F11*100000)/G11</f>
        <v>241.05160245880552</v>
      </c>
      <c r="J11" s="49"/>
      <c r="K11" s="119"/>
    </row>
    <row r="12" spans="2:8" ht="16.5">
      <c r="B12" s="85" t="s">
        <v>395</v>
      </c>
      <c r="C12" s="86"/>
      <c r="D12" s="87"/>
      <c r="E12" s="86"/>
      <c r="F12" s="483">
        <f>Plan4!E12</f>
        <v>1147</v>
      </c>
      <c r="G12" s="380">
        <f>Plan40!E12</f>
        <v>1428368</v>
      </c>
      <c r="H12" s="179">
        <f t="shared" si="0"/>
        <v>80.30143492433322</v>
      </c>
    </row>
    <row r="13" spans="2:8" ht="16.5">
      <c r="B13" s="222" t="s">
        <v>396</v>
      </c>
      <c r="C13" s="223"/>
      <c r="D13" s="224"/>
      <c r="E13" s="86"/>
      <c r="F13" s="500">
        <f>Plan4!E13</f>
        <v>13323</v>
      </c>
      <c r="G13" s="745">
        <f>Plan40!E13</f>
        <v>2399920</v>
      </c>
      <c r="H13" s="221">
        <f t="shared" si="0"/>
        <v>555.1435047834927</v>
      </c>
    </row>
    <row r="14" spans="2:8" ht="16.5">
      <c r="B14" s="85" t="s">
        <v>397</v>
      </c>
      <c r="C14" s="86"/>
      <c r="D14" s="87"/>
      <c r="E14" s="86"/>
      <c r="F14" s="483">
        <f>Plan4!E14</f>
        <v>2592</v>
      </c>
      <c r="G14" s="380">
        <f>Plan40!E14</f>
        <v>249655</v>
      </c>
      <c r="H14" s="179">
        <f t="shared" si="0"/>
        <v>1038.2327612104705</v>
      </c>
    </row>
    <row r="15" spans="2:8" ht="16.5">
      <c r="B15" s="222" t="s">
        <v>398</v>
      </c>
      <c r="C15" s="223"/>
      <c r="D15" s="224"/>
      <c r="E15" s="86"/>
      <c r="F15" s="500">
        <f>Plan4!E15</f>
        <v>12353</v>
      </c>
      <c r="G15" s="745">
        <f>Plan40!E15</f>
        <v>2383784</v>
      </c>
      <c r="H15" s="221">
        <f t="shared" si="0"/>
        <v>518.2097035637457</v>
      </c>
    </row>
    <row r="16" spans="2:8" ht="16.5">
      <c r="B16" s="85" t="s">
        <v>399</v>
      </c>
      <c r="C16" s="86"/>
      <c r="D16" s="87"/>
      <c r="E16" s="86"/>
      <c r="F16" s="483">
        <f>Plan4!E16</f>
        <v>6030</v>
      </c>
      <c r="G16" s="380">
        <f>Plan40!E16</f>
        <v>765247</v>
      </c>
      <c r="H16" s="179">
        <f t="shared" si="0"/>
        <v>787.980874149131</v>
      </c>
    </row>
    <row r="17" spans="2:8" ht="16.5">
      <c r="B17" s="222" t="s">
        <v>400</v>
      </c>
      <c r="C17" s="223"/>
      <c r="D17" s="224"/>
      <c r="E17" s="86"/>
      <c r="F17" s="500">
        <f>Plan4!E17</f>
        <v>270</v>
      </c>
      <c r="G17" s="745">
        <f>Plan40!E17</f>
        <v>542861</v>
      </c>
      <c r="H17" s="221">
        <f t="shared" si="0"/>
        <v>49.73648871442229</v>
      </c>
    </row>
    <row r="18" spans="2:8" s="418" customFormat="1" ht="16.5">
      <c r="B18" s="85" t="s">
        <v>401</v>
      </c>
      <c r="C18" s="86"/>
      <c r="D18" s="95"/>
      <c r="E18" s="86"/>
      <c r="F18" s="483">
        <f>Plan4!E18</f>
        <v>8537</v>
      </c>
      <c r="G18" s="380">
        <f>Plan40!E18</f>
        <v>1788559</v>
      </c>
      <c r="H18" s="202">
        <f>(F18*100000)/G18</f>
        <v>477.3116234913134</v>
      </c>
    </row>
    <row r="19" spans="2:8" ht="16.5">
      <c r="B19" s="222" t="s">
        <v>402</v>
      </c>
      <c r="C19" s="223"/>
      <c r="D19" s="225"/>
      <c r="E19" s="86"/>
      <c r="F19" s="500" t="s">
        <v>42</v>
      </c>
      <c r="G19" s="745">
        <f>Plan40!E19</f>
        <v>406564</v>
      </c>
      <c r="H19" s="221" t="s">
        <v>42</v>
      </c>
    </row>
    <row r="20" spans="2:8" ht="16.5">
      <c r="B20" s="85" t="s">
        <v>403</v>
      </c>
      <c r="C20" s="86"/>
      <c r="D20" s="87"/>
      <c r="E20" s="86"/>
      <c r="F20" s="483">
        <f>Plan4!E19</f>
        <v>7030</v>
      </c>
      <c r="G20" s="380">
        <f>Plan40!E20</f>
        <v>2416920</v>
      </c>
      <c r="H20" s="179">
        <f>(F20*100000)/G20</f>
        <v>290.8660609370604</v>
      </c>
    </row>
    <row r="21" spans="2:8" ht="16.5">
      <c r="B21" s="222" t="s">
        <v>404</v>
      </c>
      <c r="C21" s="223"/>
      <c r="D21" s="224"/>
      <c r="E21" s="86"/>
      <c r="F21" s="500" t="s">
        <v>42</v>
      </c>
      <c r="G21" s="745">
        <f>Plan40!E21</f>
        <v>1220412</v>
      </c>
      <c r="H21" s="221" t="s">
        <v>42</v>
      </c>
    </row>
    <row r="22" spans="2:8" ht="16.5">
      <c r="B22" s="85" t="s">
        <v>405</v>
      </c>
      <c r="C22" s="86"/>
      <c r="D22" s="87"/>
      <c r="E22" s="86"/>
      <c r="F22" s="483">
        <f>Plan4!E20</f>
        <v>902</v>
      </c>
      <c r="G22" s="380">
        <f>Plan40!E22</f>
        <v>672081</v>
      </c>
      <c r="H22" s="179">
        <f aca="true" t="shared" si="1" ref="H22:H28">(F22*100000)/G22</f>
        <v>134.21001337636386</v>
      </c>
    </row>
    <row r="23" spans="2:8" ht="16.5">
      <c r="B23" s="222" t="s">
        <v>406</v>
      </c>
      <c r="C23" s="223"/>
      <c r="D23" s="225"/>
      <c r="E23" s="86"/>
      <c r="F23" s="500" t="s">
        <v>42</v>
      </c>
      <c r="G23" s="745">
        <f>Plan40!E23</f>
        <v>368367</v>
      </c>
      <c r="H23" s="221" t="s">
        <v>42</v>
      </c>
    </row>
    <row r="24" spans="2:8" ht="16.5">
      <c r="B24" s="85" t="s">
        <v>407</v>
      </c>
      <c r="C24" s="86"/>
      <c r="D24" s="87"/>
      <c r="E24" s="86"/>
      <c r="F24" s="483">
        <f>Plan4!E21</f>
        <v>1156</v>
      </c>
      <c r="G24" s="380">
        <f>Plan40!E24</f>
        <v>922458</v>
      </c>
      <c r="H24" s="179">
        <f t="shared" si="1"/>
        <v>125.31735862228958</v>
      </c>
    </row>
    <row r="25" spans="2:8" ht="16.5">
      <c r="B25" s="222" t="s">
        <v>408</v>
      </c>
      <c r="C25" s="223"/>
      <c r="D25" s="225"/>
      <c r="E25" s="85"/>
      <c r="F25" s="500">
        <f>Plan4!E22</f>
        <v>4168</v>
      </c>
      <c r="G25" s="745">
        <f>Plan40!E25</f>
        <v>1688524</v>
      </c>
      <c r="H25" s="221">
        <f t="shared" si="1"/>
        <v>246.84280472175698</v>
      </c>
    </row>
    <row r="26" spans="2:8" ht="16.5">
      <c r="B26" s="85" t="s">
        <v>409</v>
      </c>
      <c r="C26" s="86"/>
      <c r="D26" s="87"/>
      <c r="E26" s="86"/>
      <c r="F26" s="483">
        <f>Plan4!E23</f>
        <v>1683</v>
      </c>
      <c r="G26" s="380">
        <f>Plan40!E26</f>
        <v>789896</v>
      </c>
      <c r="H26" s="179">
        <f t="shared" si="1"/>
        <v>213.06602388162491</v>
      </c>
    </row>
    <row r="27" spans="2:8" ht="16.5">
      <c r="B27" s="222" t="s">
        <v>410</v>
      </c>
      <c r="C27" s="223"/>
      <c r="D27" s="224"/>
      <c r="E27" s="86"/>
      <c r="F27" s="500">
        <f>Plan4!E24</f>
        <v>1586</v>
      </c>
      <c r="G27" s="745">
        <f>Plan40!E27</f>
        <v>220889</v>
      </c>
      <c r="H27" s="221">
        <f t="shared" si="1"/>
        <v>718.0076871188696</v>
      </c>
    </row>
    <row r="28" spans="2:8" ht="16.5">
      <c r="B28" s="85" t="s">
        <v>411</v>
      </c>
      <c r="C28" s="86"/>
      <c r="D28" s="87"/>
      <c r="E28" s="86"/>
      <c r="F28" s="483">
        <f>Plan4!E25</f>
        <v>3344</v>
      </c>
      <c r="G28" s="380">
        <f>Plan40!E28</f>
        <v>1440939</v>
      </c>
      <c r="H28" s="179">
        <f t="shared" si="1"/>
        <v>232.07089266096622</v>
      </c>
    </row>
    <row r="29" spans="2:8" ht="16.5">
      <c r="B29" s="222" t="s">
        <v>412</v>
      </c>
      <c r="C29" s="223"/>
      <c r="D29" s="224"/>
      <c r="E29" s="86"/>
      <c r="F29" s="500">
        <f>Plan4!E26</f>
        <v>2101</v>
      </c>
      <c r="G29" s="745">
        <f>Plan40!E29</f>
        <v>380974</v>
      </c>
      <c r="H29" s="221">
        <f aca="true" t="shared" si="2" ref="H29:H37">(F29*100000)/G29</f>
        <v>551.4812034417047</v>
      </c>
    </row>
    <row r="30" spans="2:8" ht="16.5">
      <c r="B30" s="85" t="s">
        <v>413</v>
      </c>
      <c r="C30" s="86"/>
      <c r="D30" s="87"/>
      <c r="E30" s="86"/>
      <c r="F30" s="483">
        <f>Plan4!E27</f>
        <v>2584</v>
      </c>
      <c r="G30" s="380">
        <f>Plan40!E30</f>
        <v>1515052</v>
      </c>
      <c r="H30" s="179">
        <f t="shared" si="2"/>
        <v>170.55520206567166</v>
      </c>
    </row>
    <row r="31" spans="2:8" ht="16.5">
      <c r="B31" s="222" t="s">
        <v>414</v>
      </c>
      <c r="C31" s="223"/>
      <c r="D31" s="224"/>
      <c r="E31" s="86"/>
      <c r="F31" s="500">
        <f>Plan4!E28</f>
        <v>1610</v>
      </c>
      <c r="G31" s="745">
        <f>Plan40!E31</f>
        <v>314127</v>
      </c>
      <c r="H31" s="283">
        <f t="shared" si="2"/>
        <v>512.53155570836</v>
      </c>
    </row>
    <row r="32" spans="2:8" ht="16.5">
      <c r="B32" s="85" t="s">
        <v>415</v>
      </c>
      <c r="C32" s="94"/>
      <c r="D32" s="95"/>
      <c r="E32" s="86"/>
      <c r="F32" s="483">
        <f>Plan4!E29</f>
        <v>13165</v>
      </c>
      <c r="G32" s="380">
        <f>Plan40!E32</f>
        <v>6136652</v>
      </c>
      <c r="H32" s="179">
        <f t="shared" si="2"/>
        <v>214.53065938886547</v>
      </c>
    </row>
    <row r="33" spans="2:8" ht="16.5">
      <c r="B33" s="222" t="s">
        <v>416</v>
      </c>
      <c r="C33" s="223"/>
      <c r="D33" s="224"/>
      <c r="E33" s="86"/>
      <c r="F33" s="500">
        <f>Plan4!E30</f>
        <v>5742</v>
      </c>
      <c r="G33" s="745">
        <f>Plan40!E33</f>
        <v>2714018</v>
      </c>
      <c r="H33" s="221">
        <f t="shared" si="2"/>
        <v>211.5682357301978</v>
      </c>
    </row>
    <row r="34" spans="2:8" ht="16.5">
      <c r="B34" s="85" t="s">
        <v>417</v>
      </c>
      <c r="C34" s="86"/>
      <c r="D34" s="87"/>
      <c r="E34" s="86"/>
      <c r="F34" s="483">
        <f>Plan4!E31</f>
        <v>1577</v>
      </c>
      <c r="G34" s="380">
        <f>Plan40!E34</f>
        <v>998385</v>
      </c>
      <c r="H34" s="179">
        <f t="shared" si="2"/>
        <v>157.95509748243413</v>
      </c>
    </row>
    <row r="35" spans="2:8" ht="16.5">
      <c r="B35" s="222" t="s">
        <v>418</v>
      </c>
      <c r="C35" s="223"/>
      <c r="D35" s="224"/>
      <c r="E35" s="86"/>
      <c r="F35" s="500">
        <f>Plan4!E32</f>
        <v>31236</v>
      </c>
      <c r="G35" s="745">
        <f>Plan40!E35</f>
        <v>11016703</v>
      </c>
      <c r="H35" s="221">
        <f t="shared" si="2"/>
        <v>283.53310423272734</v>
      </c>
    </row>
    <row r="36" spans="2:8" ht="16.5">
      <c r="B36" s="85" t="s">
        <v>419</v>
      </c>
      <c r="C36" s="86"/>
      <c r="D36" s="87"/>
      <c r="E36" s="86"/>
      <c r="F36" s="483">
        <f>Plan4!E33</f>
        <v>1953</v>
      </c>
      <c r="G36" s="380">
        <f>Plan40!E36</f>
        <v>801971</v>
      </c>
      <c r="H36" s="179">
        <f t="shared" si="2"/>
        <v>243.52501524369336</v>
      </c>
    </row>
    <row r="37" spans="2:8" ht="16.5">
      <c r="B37" s="227" t="s">
        <v>420</v>
      </c>
      <c r="C37" s="228"/>
      <c r="D37" s="229"/>
      <c r="E37" s="86"/>
      <c r="F37" s="501">
        <f>Plan4!E34</f>
        <v>2086</v>
      </c>
      <c r="G37" s="746">
        <f>Plan40!E37</f>
        <v>317085</v>
      </c>
      <c r="H37" s="226">
        <f t="shared" si="2"/>
        <v>657.8677641641831</v>
      </c>
    </row>
    <row r="38" spans="2:5" ht="12.75">
      <c r="B38" s="355" t="s">
        <v>201</v>
      </c>
      <c r="E38" s="154"/>
    </row>
    <row r="39" spans="1:5" ht="12.75">
      <c r="A39" t="s">
        <v>168</v>
      </c>
      <c r="B39" s="348" t="s">
        <v>391</v>
      </c>
      <c r="C39" s="345"/>
      <c r="E39" s="154"/>
    </row>
    <row r="40" spans="3:5" ht="12.75">
      <c r="C40" s="141"/>
      <c r="E40" s="154"/>
    </row>
    <row r="41" ht="12.75">
      <c r="E41" s="154"/>
    </row>
    <row r="42" ht="12.75">
      <c r="E42" s="154"/>
    </row>
    <row r="43" ht="12.75">
      <c r="E43" s="154"/>
    </row>
    <row r="44" ht="12.75">
      <c r="E44" s="154"/>
    </row>
    <row r="45" ht="12.75">
      <c r="E45" s="154"/>
    </row>
    <row r="46" ht="12.75">
      <c r="E46" s="154"/>
    </row>
    <row r="47" ht="12.75">
      <c r="E47" s="154"/>
    </row>
    <row r="48" spans="2:5" ht="12.75">
      <c r="B48" s="141"/>
      <c r="E48" s="154"/>
    </row>
    <row r="49" spans="2:5" ht="12.75">
      <c r="B49" s="141"/>
      <c r="E49" s="154"/>
    </row>
  </sheetData>
  <mergeCells count="7">
    <mergeCell ref="B10:D10"/>
    <mergeCell ref="B2:H2"/>
    <mergeCell ref="B4:H4"/>
    <mergeCell ref="F6:F8"/>
    <mergeCell ref="G6:G8"/>
    <mergeCell ref="H6:H8"/>
    <mergeCell ref="B6:D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42.xml><?xml version="1.0" encoding="utf-8"?>
<worksheet xmlns="http://schemas.openxmlformats.org/spreadsheetml/2006/main" xmlns:r="http://schemas.openxmlformats.org/officeDocument/2006/relationships">
  <dimension ref="B2:K50"/>
  <sheetViews>
    <sheetView showGridLines="0" showRowColHeaders="0" defaultGridColor="0" zoomScale="65" zoomScaleNormal="65" colorId="8" workbookViewId="0" topLeftCell="A1">
      <selection activeCell="F10" sqref="F10:H37"/>
    </sheetView>
  </sheetViews>
  <sheetFormatPr defaultColWidth="9.140625" defaultRowHeight="12.75"/>
  <cols>
    <col min="1" max="1" width="1.7109375" style="0" customWidth="1"/>
    <col min="2" max="2" width="25.7109375" style="0" bestFit="1" customWidth="1"/>
    <col min="3" max="3" width="2.00390625" style="0" customWidth="1"/>
    <col min="4" max="4" width="4.140625" style="0" customWidth="1"/>
    <col min="5" max="5" width="0.85546875" style="0" customWidth="1"/>
    <col min="6" max="6" width="19.00390625" style="0" customWidth="1"/>
    <col min="7" max="7" width="21.28125" style="0" customWidth="1"/>
    <col min="8" max="8" width="38.28125" style="0" customWidth="1"/>
    <col min="9" max="9" width="2.7109375" style="0" customWidth="1"/>
    <col min="10" max="10" width="11.140625" style="0" bestFit="1" customWidth="1"/>
  </cols>
  <sheetData>
    <row r="2" spans="2:8" ht="18">
      <c r="B2" s="897" t="s">
        <v>392</v>
      </c>
      <c r="C2" s="897"/>
      <c r="D2" s="897"/>
      <c r="E2" s="897"/>
      <c r="F2" s="897"/>
      <c r="G2" s="897"/>
      <c r="H2" s="897"/>
    </row>
    <row r="3" ht="12.75">
      <c r="E3" s="66"/>
    </row>
    <row r="4" spans="2:8" ht="15.75">
      <c r="B4" s="1056" t="s">
        <v>299</v>
      </c>
      <c r="C4" s="1056"/>
      <c r="D4" s="1056"/>
      <c r="E4" s="1056"/>
      <c r="F4" s="1056"/>
      <c r="G4" s="1056"/>
      <c r="H4" s="1056"/>
    </row>
    <row r="5" spans="2:8" ht="12.75">
      <c r="B5" s="3"/>
      <c r="C5" s="3"/>
      <c r="D5" s="3"/>
      <c r="E5" s="5"/>
      <c r="F5" s="6"/>
      <c r="G5" s="113"/>
      <c r="H5" s="114"/>
    </row>
    <row r="6" spans="2:8" ht="16.5">
      <c r="B6" s="1046" t="s">
        <v>210</v>
      </c>
      <c r="C6" s="1047"/>
      <c r="D6" s="1048"/>
      <c r="E6" s="71"/>
      <c r="F6" s="1042" t="s">
        <v>88</v>
      </c>
      <c r="G6" s="1040" t="s">
        <v>87</v>
      </c>
      <c r="H6" s="1036" t="s">
        <v>435</v>
      </c>
    </row>
    <row r="7" spans="2:8" ht="16.5">
      <c r="B7" s="1049"/>
      <c r="C7" s="1050"/>
      <c r="D7" s="1051"/>
      <c r="E7" s="73"/>
      <c r="F7" s="1036"/>
      <c r="G7" s="1040"/>
      <c r="H7" s="1036"/>
    </row>
    <row r="8" spans="2:8" ht="16.5">
      <c r="B8" s="1052"/>
      <c r="C8" s="1053"/>
      <c r="D8" s="1054"/>
      <c r="E8" s="71"/>
      <c r="F8" s="1037"/>
      <c r="G8" s="1041"/>
      <c r="H8" s="1037"/>
    </row>
    <row r="9" spans="2:8" ht="4.5" customHeight="1">
      <c r="B9" s="74"/>
      <c r="C9" s="74"/>
      <c r="D9" s="75"/>
      <c r="E9" s="76"/>
      <c r="F9" s="77"/>
      <c r="G9" s="115"/>
      <c r="H9" s="116"/>
    </row>
    <row r="10" spans="2:10" ht="16.5">
      <c r="B10" s="1057" t="s">
        <v>101</v>
      </c>
      <c r="C10" s="1058"/>
      <c r="D10" s="1059"/>
      <c r="E10" s="80"/>
      <c r="F10" s="479">
        <f>Plan1!E10+Plan3!E10</f>
        <v>427595</v>
      </c>
      <c r="G10" s="480">
        <f>Plan39!E10</f>
        <v>186770562</v>
      </c>
      <c r="H10" s="259">
        <f aca="true" t="shared" si="0" ref="H10:H15">(F10*100000)/G10</f>
        <v>228.94132534655006</v>
      </c>
      <c r="J10" s="49"/>
    </row>
    <row r="11" spans="2:11" ht="16.5">
      <c r="B11" s="230" t="s">
        <v>127</v>
      </c>
      <c r="C11" s="223"/>
      <c r="D11" s="224"/>
      <c r="E11" s="86"/>
      <c r="F11" s="500">
        <f>Plan1!E11+Plan3!E11</f>
        <v>2586</v>
      </c>
      <c r="G11" s="745">
        <f>Plan39!E11</f>
        <v>686652</v>
      </c>
      <c r="H11" s="221">
        <f t="shared" si="0"/>
        <v>376.6099858443578</v>
      </c>
      <c r="I11" s="307"/>
      <c r="J11" s="49"/>
      <c r="K11" s="119"/>
    </row>
    <row r="12" spans="2:9" ht="16.5">
      <c r="B12" s="85" t="s">
        <v>18</v>
      </c>
      <c r="C12" s="86"/>
      <c r="D12" s="87"/>
      <c r="E12" s="86"/>
      <c r="F12" s="483">
        <f>Plan1!E12+Plan3!E12</f>
        <v>3120</v>
      </c>
      <c r="G12" s="380">
        <f>Plan39!E12</f>
        <v>3050652</v>
      </c>
      <c r="H12" s="179">
        <f t="shared" si="0"/>
        <v>102.2732189708954</v>
      </c>
      <c r="I12" s="307"/>
    </row>
    <row r="13" spans="2:9" ht="16.5">
      <c r="B13" s="222" t="s">
        <v>19</v>
      </c>
      <c r="C13" s="223"/>
      <c r="D13" s="224"/>
      <c r="E13" s="86"/>
      <c r="F13" s="500" t="s">
        <v>42</v>
      </c>
      <c r="G13" s="745">
        <f>Plan39!E13</f>
        <v>615715</v>
      </c>
      <c r="H13" s="221" t="s">
        <v>42</v>
      </c>
      <c r="I13" s="307"/>
    </row>
    <row r="14" spans="2:9" ht="16.5">
      <c r="B14" s="85" t="s">
        <v>20</v>
      </c>
      <c r="C14" s="86"/>
      <c r="D14" s="87"/>
      <c r="E14" s="86"/>
      <c r="F14" s="483">
        <f>Plan1!E13+Plan3!E13</f>
        <v>4981</v>
      </c>
      <c r="G14" s="380">
        <f>Plan39!E14</f>
        <v>3311026</v>
      </c>
      <c r="H14" s="179">
        <f t="shared" si="0"/>
        <v>150.43675283733802</v>
      </c>
      <c r="I14" s="307"/>
    </row>
    <row r="15" spans="2:9" ht="16.5">
      <c r="B15" s="222" t="s">
        <v>21</v>
      </c>
      <c r="C15" s="223"/>
      <c r="D15" s="224"/>
      <c r="E15" s="86"/>
      <c r="F15" s="500">
        <f>Plan1!E14+Plan3!E14</f>
        <v>15528</v>
      </c>
      <c r="G15" s="745">
        <f>Plan39!E15</f>
        <v>13950146</v>
      </c>
      <c r="H15" s="221">
        <f t="shared" si="0"/>
        <v>111.31066298517592</v>
      </c>
      <c r="I15" s="307"/>
    </row>
    <row r="16" spans="2:9" ht="16.5">
      <c r="B16" s="85" t="s">
        <v>22</v>
      </c>
      <c r="C16" s="86"/>
      <c r="D16" s="87"/>
      <c r="E16" s="86"/>
      <c r="F16" s="483">
        <f>Plan1!E15+Plan3!E15</f>
        <v>11911</v>
      </c>
      <c r="G16" s="380">
        <f>Plan39!E16</f>
        <v>8217085</v>
      </c>
      <c r="H16" s="179">
        <f aca="true" t="shared" si="1" ref="H16:H21">(F16*100000)/G16</f>
        <v>144.95408043119915</v>
      </c>
      <c r="I16" s="307"/>
    </row>
    <row r="17" spans="2:9" ht="16.5">
      <c r="B17" s="222" t="s">
        <v>92</v>
      </c>
      <c r="C17" s="223"/>
      <c r="D17" s="224"/>
      <c r="E17" s="86"/>
      <c r="F17" s="500">
        <f>Plan1!E16+Plan3!E16</f>
        <v>12767</v>
      </c>
      <c r="G17" s="745">
        <f>Plan39!E17</f>
        <v>2383784</v>
      </c>
      <c r="H17" s="221">
        <f t="shared" si="1"/>
        <v>535.5770489272518</v>
      </c>
      <c r="I17" s="307"/>
    </row>
    <row r="18" spans="2:9" s="418" customFormat="1" ht="16.5">
      <c r="B18" s="85" t="s">
        <v>23</v>
      </c>
      <c r="C18" s="86"/>
      <c r="D18" s="95"/>
      <c r="E18" s="86"/>
      <c r="F18" s="483">
        <f>Plan1!E17+Plan3!E17</f>
        <v>16664</v>
      </c>
      <c r="G18" s="380">
        <f>Plan39!E18</f>
        <v>3464285</v>
      </c>
      <c r="H18" s="202">
        <f t="shared" si="1"/>
        <v>481.02277959232566</v>
      </c>
      <c r="I18" s="431"/>
    </row>
    <row r="19" spans="2:9" ht="16.5">
      <c r="B19" s="222" t="s">
        <v>24</v>
      </c>
      <c r="C19" s="223"/>
      <c r="D19" s="225"/>
      <c r="E19" s="86"/>
      <c r="F19" s="500">
        <f>Plan1!E18+Plan3!E18</f>
        <v>12959</v>
      </c>
      <c r="G19" s="745">
        <f>Plan39!E19</f>
        <v>5730753</v>
      </c>
      <c r="H19" s="221">
        <f t="shared" si="1"/>
        <v>226.13084179339086</v>
      </c>
      <c r="I19" s="307"/>
    </row>
    <row r="20" spans="2:9" ht="16.5">
      <c r="B20" s="85" t="s">
        <v>25</v>
      </c>
      <c r="C20" s="86"/>
      <c r="D20" s="87"/>
      <c r="E20" s="86"/>
      <c r="F20" s="483">
        <f>Plan1!E19+Plan3!E19</f>
        <v>7189</v>
      </c>
      <c r="G20" s="380">
        <f>Plan39!E20</f>
        <v>6184538</v>
      </c>
      <c r="H20" s="179">
        <f t="shared" si="1"/>
        <v>116.24150421583633</v>
      </c>
      <c r="I20" s="307"/>
    </row>
    <row r="21" spans="2:9" ht="16.5">
      <c r="B21" s="222" t="s">
        <v>26</v>
      </c>
      <c r="C21" s="223"/>
      <c r="D21" s="224"/>
      <c r="E21" s="86"/>
      <c r="F21" s="500">
        <f>Plan1!E20+Plan3!E20</f>
        <v>1800</v>
      </c>
      <c r="G21" s="745">
        <f>Plan39!E21</f>
        <v>2856999</v>
      </c>
      <c r="H21" s="221">
        <f t="shared" si="1"/>
        <v>63.00317220972076</v>
      </c>
      <c r="I21" s="307"/>
    </row>
    <row r="22" spans="2:9" ht="16.5">
      <c r="B22" s="85" t="s">
        <v>27</v>
      </c>
      <c r="C22" s="86"/>
      <c r="D22" s="87"/>
      <c r="E22" s="86"/>
      <c r="F22" s="483">
        <f>Plan1!E21+Plan3!E21</f>
        <v>12827</v>
      </c>
      <c r="G22" s="380">
        <f>Plan39!E22</f>
        <v>2297981</v>
      </c>
      <c r="H22" s="179">
        <f aca="true" t="shared" si="2" ref="H22:H27">(F22*100000)/G22</f>
        <v>558.185642091906</v>
      </c>
      <c r="I22" s="307"/>
    </row>
    <row r="23" spans="2:9" ht="16.5">
      <c r="B23" s="222" t="s">
        <v>28</v>
      </c>
      <c r="C23" s="223"/>
      <c r="D23" s="225"/>
      <c r="E23" s="86"/>
      <c r="F23" s="500">
        <f>Plan1!E22+Plan3!E22</f>
        <v>25717</v>
      </c>
      <c r="G23" s="745">
        <f>Plan39!E23</f>
        <v>19479356</v>
      </c>
      <c r="H23" s="221">
        <f t="shared" si="2"/>
        <v>132.0218183804434</v>
      </c>
      <c r="I23" s="307"/>
    </row>
    <row r="24" spans="2:9" ht="16.5">
      <c r="B24" s="85" t="s">
        <v>29</v>
      </c>
      <c r="C24" s="86"/>
      <c r="D24" s="87"/>
      <c r="E24" s="86"/>
      <c r="F24" s="483">
        <f>Plan1!E23+Plan3!E23</f>
        <v>3349</v>
      </c>
      <c r="G24" s="380">
        <f>Plan39!E24</f>
        <v>7110465</v>
      </c>
      <c r="H24" s="179">
        <f t="shared" si="2"/>
        <v>47.09959193948637</v>
      </c>
      <c r="I24" s="307"/>
    </row>
    <row r="25" spans="2:9" ht="16.5">
      <c r="B25" s="222" t="s">
        <v>30</v>
      </c>
      <c r="C25" s="223"/>
      <c r="D25" s="225"/>
      <c r="E25" s="85"/>
      <c r="F25" s="500">
        <f>Plan1!E24+Plan3!E24</f>
        <v>4291</v>
      </c>
      <c r="G25" s="745">
        <f>Plan39!E25</f>
        <v>3623215</v>
      </c>
      <c r="H25" s="221">
        <f t="shared" si="2"/>
        <v>118.43073071843652</v>
      </c>
      <c r="I25" s="307"/>
    </row>
    <row r="26" spans="2:9" ht="16.5">
      <c r="B26" s="85" t="s">
        <v>31</v>
      </c>
      <c r="C26" s="86"/>
      <c r="D26" s="87"/>
      <c r="E26" s="86"/>
      <c r="F26" s="483">
        <f>Plan1!E25+Plan3!E25</f>
        <v>53724</v>
      </c>
      <c r="G26" s="380">
        <f>Plan39!E26</f>
        <v>10387378</v>
      </c>
      <c r="H26" s="179">
        <f t="shared" si="2"/>
        <v>517.2046304659366</v>
      </c>
      <c r="I26" s="307"/>
    </row>
    <row r="27" spans="2:9" ht="16.5">
      <c r="B27" s="222" t="s">
        <v>32</v>
      </c>
      <c r="C27" s="223"/>
      <c r="D27" s="224"/>
      <c r="E27" s="86"/>
      <c r="F27" s="500">
        <f>Plan1!E26+Plan3!E26</f>
        <v>4899</v>
      </c>
      <c r="G27" s="745">
        <f>Plan39!E27</f>
        <v>8502603</v>
      </c>
      <c r="H27" s="221">
        <f t="shared" si="2"/>
        <v>57.61764955978775</v>
      </c>
      <c r="I27" s="307"/>
    </row>
    <row r="28" spans="2:9" ht="16.5">
      <c r="B28" s="85" t="s">
        <v>33</v>
      </c>
      <c r="C28" s="86"/>
      <c r="D28" s="87"/>
      <c r="E28" s="86"/>
      <c r="F28" s="483">
        <f>Plan1!E27+Plan3!E27</f>
        <v>4021</v>
      </c>
      <c r="G28" s="380">
        <f>Plan39!E28</f>
        <v>3036290</v>
      </c>
      <c r="H28" s="179">
        <f>(F28*100000)/G28</f>
        <v>132.43135537119312</v>
      </c>
      <c r="I28" s="307"/>
    </row>
    <row r="29" spans="2:9" ht="16.5">
      <c r="B29" s="222" t="s">
        <v>34</v>
      </c>
      <c r="C29" s="223"/>
      <c r="D29" s="224"/>
      <c r="E29" s="86"/>
      <c r="F29" s="500">
        <f>Plan1!E28+Plan3!E28</f>
        <v>5165</v>
      </c>
      <c r="G29" s="745">
        <f>Plan39!E29</f>
        <v>15561720</v>
      </c>
      <c r="H29" s="221">
        <f>(F29*100000)/G29</f>
        <v>33.19041853985292</v>
      </c>
      <c r="I29" s="307"/>
    </row>
    <row r="30" spans="2:9" ht="16.5">
      <c r="B30" s="85" t="s">
        <v>35</v>
      </c>
      <c r="C30" s="86"/>
      <c r="D30" s="87"/>
      <c r="E30" s="86"/>
      <c r="F30" s="483">
        <f>Plan1!E29+Plan3!E29</f>
        <v>17871</v>
      </c>
      <c r="G30" s="380">
        <f>Plan39!E30</f>
        <v>3043760</v>
      </c>
      <c r="H30" s="179">
        <f aca="true" t="shared" si="3" ref="H30:H37">(F30*100000)/G30</f>
        <v>587.1356480142981</v>
      </c>
      <c r="I30" s="307"/>
    </row>
    <row r="31" spans="2:9" ht="16.5">
      <c r="B31" s="222" t="s">
        <v>36</v>
      </c>
      <c r="C31" s="223"/>
      <c r="D31" s="224"/>
      <c r="E31" s="86"/>
      <c r="F31" s="500">
        <f>Plan1!E30+Plan3!E30</f>
        <v>31639</v>
      </c>
      <c r="G31" s="745">
        <f>Plan39!E31</f>
        <v>10963219</v>
      </c>
      <c r="H31" s="283">
        <f t="shared" si="3"/>
        <v>288.59224649256754</v>
      </c>
      <c r="I31" s="307"/>
    </row>
    <row r="32" spans="2:9" ht="16.5">
      <c r="B32" s="85" t="s">
        <v>37</v>
      </c>
      <c r="C32" s="94"/>
      <c r="D32" s="95"/>
      <c r="E32" s="86"/>
      <c r="F32" s="483">
        <f>Plan1!E31+Plan3!E31</f>
        <v>7356</v>
      </c>
      <c r="G32" s="380">
        <f>Plan39!E32</f>
        <v>1562417</v>
      </c>
      <c r="H32" s="179">
        <f t="shared" si="3"/>
        <v>470.80900937457795</v>
      </c>
      <c r="I32" s="307"/>
    </row>
    <row r="33" spans="2:9" ht="16.5">
      <c r="B33" s="222" t="s">
        <v>107</v>
      </c>
      <c r="C33" s="223"/>
      <c r="D33" s="224"/>
      <c r="E33" s="86"/>
      <c r="F33" s="500">
        <f>Plan1!E32+Plan3!E32</f>
        <v>5990</v>
      </c>
      <c r="G33" s="745">
        <f>Plan39!E33</f>
        <v>403344</v>
      </c>
      <c r="H33" s="221">
        <f t="shared" si="3"/>
        <v>1485.0846919750882</v>
      </c>
      <c r="I33" s="307"/>
    </row>
    <row r="34" spans="2:9" ht="16.5">
      <c r="B34" s="85" t="s">
        <v>38</v>
      </c>
      <c r="C34" s="86"/>
      <c r="D34" s="87"/>
      <c r="E34" s="86"/>
      <c r="F34" s="483">
        <f>Plan1!E33+Plan3!E33</f>
        <v>2422</v>
      </c>
      <c r="G34" s="380">
        <f>Plan39!E34</f>
        <v>5958266</v>
      </c>
      <c r="H34" s="179">
        <f t="shared" si="3"/>
        <v>40.64941041571491</v>
      </c>
      <c r="I34" s="307"/>
    </row>
    <row r="35" spans="2:9" ht="16.5">
      <c r="B35" s="222" t="s">
        <v>39</v>
      </c>
      <c r="C35" s="223"/>
      <c r="D35" s="224"/>
      <c r="E35" s="86"/>
      <c r="F35" s="500">
        <f>Plan1!E34+Plan3!E34</f>
        <v>152532</v>
      </c>
      <c r="G35" s="745">
        <f>Plan39!E35</f>
        <v>41055734</v>
      </c>
      <c r="H35" s="221">
        <f t="shared" si="3"/>
        <v>371.52423093933726</v>
      </c>
      <c r="I35" s="307"/>
    </row>
    <row r="36" spans="2:9" ht="16.5">
      <c r="B36" s="85" t="s">
        <v>40</v>
      </c>
      <c r="C36" s="86"/>
      <c r="D36" s="87"/>
      <c r="E36" s="86"/>
      <c r="F36" s="483">
        <f>Plan1!E35+Plan3!E35</f>
        <v>1557</v>
      </c>
      <c r="G36" s="380">
        <f>Plan39!E36</f>
        <v>2000738</v>
      </c>
      <c r="H36" s="179">
        <f t="shared" si="3"/>
        <v>77.82128394622384</v>
      </c>
      <c r="I36" s="307"/>
    </row>
    <row r="37" spans="2:9" ht="16.5">
      <c r="B37" s="227" t="s">
        <v>41</v>
      </c>
      <c r="C37" s="228"/>
      <c r="D37" s="229"/>
      <c r="E37" s="86"/>
      <c r="F37" s="501">
        <f>Plan1!E36+Plan3!E36</f>
        <v>4730</v>
      </c>
      <c r="G37" s="746">
        <f>Plan39!E37</f>
        <v>1332441</v>
      </c>
      <c r="H37" s="226">
        <f t="shared" si="3"/>
        <v>354.98757543485976</v>
      </c>
      <c r="I37" s="307"/>
    </row>
    <row r="38" spans="2:6" ht="15">
      <c r="B38" s="348" t="s">
        <v>170</v>
      </c>
      <c r="C38" s="96"/>
      <c r="D38" s="96"/>
      <c r="E38" s="183"/>
      <c r="F38" s="49"/>
    </row>
    <row r="39" spans="2:6" ht="12.75">
      <c r="B39" s="1055" t="s">
        <v>391</v>
      </c>
      <c r="C39" s="1055"/>
      <c r="D39" s="1055"/>
      <c r="E39" s="1055"/>
      <c r="F39" s="1055"/>
    </row>
    <row r="40" spans="3:5" ht="12.75">
      <c r="C40" s="65"/>
      <c r="E40" s="154"/>
    </row>
    <row r="41" spans="3:5" ht="12.75">
      <c r="C41" s="141"/>
      <c r="E41" s="154"/>
    </row>
    <row r="42" ht="12.75">
      <c r="E42" s="154"/>
    </row>
    <row r="43" ht="12.75">
      <c r="E43" s="154"/>
    </row>
    <row r="44" ht="12.75">
      <c r="E44" s="154"/>
    </row>
    <row r="45" ht="12.75">
      <c r="E45" s="154"/>
    </row>
    <row r="46" ht="12.75">
      <c r="E46" s="154"/>
    </row>
    <row r="47" ht="12.75">
      <c r="E47" s="154"/>
    </row>
    <row r="48" ht="12.75">
      <c r="E48" s="154"/>
    </row>
    <row r="49" spans="2:5" ht="12.75">
      <c r="B49" s="141">
        <v>0</v>
      </c>
      <c r="E49" s="154"/>
    </row>
    <row r="50" spans="2:5" ht="12.75">
      <c r="B50" s="141" t="s">
        <v>42</v>
      </c>
      <c r="E50" s="154"/>
    </row>
  </sheetData>
  <mergeCells count="8">
    <mergeCell ref="B39:F39"/>
    <mergeCell ref="B2:H2"/>
    <mergeCell ref="B4:H4"/>
    <mergeCell ref="B6:D8"/>
    <mergeCell ref="B10:D10"/>
    <mergeCell ref="F6:F8"/>
    <mergeCell ref="G6:G8"/>
    <mergeCell ref="H6:H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43.xml><?xml version="1.0" encoding="utf-8"?>
<worksheet xmlns="http://schemas.openxmlformats.org/spreadsheetml/2006/main" xmlns:r="http://schemas.openxmlformats.org/officeDocument/2006/relationships">
  <dimension ref="B2:K50"/>
  <sheetViews>
    <sheetView showGridLines="0" showRowColHeaders="0" defaultGridColor="0" zoomScale="65" zoomScaleNormal="65" colorId="8" workbookViewId="0" topLeftCell="A1">
      <selection activeCell="A1" sqref="A1"/>
    </sheetView>
  </sheetViews>
  <sheetFormatPr defaultColWidth="9.140625" defaultRowHeight="12.75"/>
  <cols>
    <col min="1" max="1" width="1.7109375" style="0" customWidth="1"/>
    <col min="2" max="2" width="20.7109375" style="0" bestFit="1" customWidth="1"/>
    <col min="3" max="3" width="1.1484375" style="0" customWidth="1"/>
    <col min="4" max="4" width="7.57421875" style="0" customWidth="1"/>
    <col min="5" max="5" width="0.85546875" style="0" customWidth="1"/>
    <col min="6" max="6" width="20.421875" style="0" customWidth="1"/>
    <col min="7" max="7" width="19.140625" style="0" customWidth="1"/>
    <col min="8" max="8" width="30.140625" style="0" customWidth="1"/>
    <col min="9" max="9" width="2.7109375" style="0" customWidth="1"/>
    <col min="10" max="10" width="10.140625" style="0" bestFit="1" customWidth="1"/>
  </cols>
  <sheetData>
    <row r="2" spans="2:8" ht="15.75" customHeight="1">
      <c r="B2" s="897" t="s">
        <v>392</v>
      </c>
      <c r="C2" s="897"/>
      <c r="D2" s="897"/>
      <c r="E2" s="897"/>
      <c r="F2" s="897"/>
      <c r="G2" s="897"/>
      <c r="H2" s="897"/>
    </row>
    <row r="3" ht="12.75">
      <c r="E3" s="66"/>
    </row>
    <row r="4" spans="2:8" ht="15.75">
      <c r="B4" s="1056" t="s">
        <v>300</v>
      </c>
      <c r="C4" s="1056"/>
      <c r="D4" s="1056"/>
      <c r="E4" s="1056"/>
      <c r="F4" s="1056"/>
      <c r="G4" s="1056"/>
      <c r="H4" s="1056"/>
    </row>
    <row r="5" spans="2:8" ht="12.75">
      <c r="B5" s="3"/>
      <c r="C5" s="3"/>
      <c r="D5" s="3"/>
      <c r="E5" s="5"/>
      <c r="F5" s="6"/>
      <c r="G5" s="113"/>
      <c r="H5" s="114"/>
    </row>
    <row r="6" spans="2:8" ht="16.5">
      <c r="B6" s="1046" t="s">
        <v>44</v>
      </c>
      <c r="C6" s="1047"/>
      <c r="D6" s="1048"/>
      <c r="E6" s="71"/>
      <c r="F6" s="1042" t="s">
        <v>88</v>
      </c>
      <c r="G6" s="1040" t="s">
        <v>87</v>
      </c>
      <c r="H6" s="1036" t="s">
        <v>435</v>
      </c>
    </row>
    <row r="7" spans="2:8" ht="16.5">
      <c r="B7" s="1049"/>
      <c r="C7" s="1050"/>
      <c r="D7" s="1051"/>
      <c r="E7" s="73"/>
      <c r="F7" s="1036"/>
      <c r="G7" s="1040"/>
      <c r="H7" s="1036"/>
    </row>
    <row r="8" spans="2:8" ht="16.5">
      <c r="B8" s="1052"/>
      <c r="C8" s="1053"/>
      <c r="D8" s="1054"/>
      <c r="E8" s="71"/>
      <c r="F8" s="1037"/>
      <c r="G8" s="1041"/>
      <c r="H8" s="1037"/>
    </row>
    <row r="9" spans="2:9" ht="4.5" customHeight="1">
      <c r="B9" s="74"/>
      <c r="C9" s="74"/>
      <c r="D9" s="75"/>
      <c r="E9" s="76"/>
      <c r="F9" s="77"/>
      <c r="G9" s="115"/>
      <c r="H9" s="116"/>
      <c r="I9" s="25"/>
    </row>
    <row r="10" spans="2:10" ht="16.5">
      <c r="B10" s="958" t="s">
        <v>106</v>
      </c>
      <c r="C10" s="959"/>
      <c r="D10" s="960"/>
      <c r="E10" s="80"/>
      <c r="F10" s="479">
        <f>Plan2!E10+Plan4!E10</f>
        <v>132181</v>
      </c>
      <c r="G10" s="480">
        <f>Plan40!E10</f>
        <v>44405697</v>
      </c>
      <c r="H10" s="259">
        <f>(F10*100000)/G10</f>
        <v>297.6667610914879</v>
      </c>
      <c r="I10" s="257"/>
      <c r="J10" s="49"/>
    </row>
    <row r="11" spans="2:11" ht="16.5">
      <c r="B11" s="230" t="s">
        <v>394</v>
      </c>
      <c r="C11" s="223"/>
      <c r="D11" s="224"/>
      <c r="E11" s="86"/>
      <c r="F11" s="500">
        <f>Plan2!E11+Plan4!E11</f>
        <v>1241</v>
      </c>
      <c r="G11" s="745">
        <f>Plan40!E11</f>
        <v>505286</v>
      </c>
      <c r="H11" s="221">
        <f aca="true" t="shared" si="0" ref="H11:H17">(F11*100000)/G11</f>
        <v>245.60348000934124</v>
      </c>
      <c r="J11" s="49"/>
      <c r="K11" s="119"/>
    </row>
    <row r="12" spans="2:10" ht="16.5">
      <c r="B12" s="85" t="s">
        <v>395</v>
      </c>
      <c r="C12" s="86"/>
      <c r="D12" s="87"/>
      <c r="E12" s="86"/>
      <c r="F12" s="483">
        <f>Plan2!E12+Plan4!E12</f>
        <v>1235</v>
      </c>
      <c r="G12" s="380">
        <f>Plan40!E12</f>
        <v>1428368</v>
      </c>
      <c r="H12" s="179">
        <f t="shared" si="0"/>
        <v>86.46231223326201</v>
      </c>
      <c r="J12" s="49"/>
    </row>
    <row r="13" spans="2:8" ht="16.5">
      <c r="B13" s="222" t="s">
        <v>396</v>
      </c>
      <c r="C13" s="223"/>
      <c r="D13" s="224"/>
      <c r="E13" s="86"/>
      <c r="F13" s="500">
        <f>Plan2!E13+Plan4!E13</f>
        <v>13489</v>
      </c>
      <c r="G13" s="745">
        <f>Plan40!E13</f>
        <v>2399920</v>
      </c>
      <c r="H13" s="221">
        <f t="shared" si="0"/>
        <v>562.0604020134004</v>
      </c>
    </row>
    <row r="14" spans="2:8" ht="16.5">
      <c r="B14" s="85" t="s">
        <v>397</v>
      </c>
      <c r="C14" s="86"/>
      <c r="D14" s="87"/>
      <c r="E14" s="86"/>
      <c r="F14" s="483">
        <f>Plan2!E14+Plan4!E14</f>
        <v>2677</v>
      </c>
      <c r="G14" s="380">
        <f>Plan40!E14</f>
        <v>249655</v>
      </c>
      <c r="H14" s="179">
        <f t="shared" si="0"/>
        <v>1072.2797460495483</v>
      </c>
    </row>
    <row r="15" spans="2:8" ht="16.5">
      <c r="B15" s="222" t="s">
        <v>398</v>
      </c>
      <c r="C15" s="223"/>
      <c r="D15" s="224"/>
      <c r="E15" s="86"/>
      <c r="F15" s="500">
        <f>Plan2!E15+Plan4!E15</f>
        <v>12767</v>
      </c>
      <c r="G15" s="745">
        <f>Plan40!E15</f>
        <v>2383784</v>
      </c>
      <c r="H15" s="221">
        <f t="shared" si="0"/>
        <v>535.5770489272518</v>
      </c>
    </row>
    <row r="16" spans="2:8" ht="16.5">
      <c r="B16" s="85" t="s">
        <v>399</v>
      </c>
      <c r="C16" s="86"/>
      <c r="D16" s="87"/>
      <c r="E16" s="86"/>
      <c r="F16" s="483">
        <f>Plan2!E16+Plan4!E16</f>
        <v>6103</v>
      </c>
      <c r="G16" s="380">
        <f>Plan40!E16</f>
        <v>765247</v>
      </c>
      <c r="H16" s="179">
        <f t="shared" si="0"/>
        <v>797.520277766525</v>
      </c>
    </row>
    <row r="17" spans="2:8" ht="16.5">
      <c r="B17" s="222" t="s">
        <v>400</v>
      </c>
      <c r="C17" s="223"/>
      <c r="D17" s="224"/>
      <c r="E17" s="86"/>
      <c r="F17" s="500">
        <f>Plan2!E17+Plan4!E17</f>
        <v>278</v>
      </c>
      <c r="G17" s="745">
        <f>Plan40!E17</f>
        <v>542861</v>
      </c>
      <c r="H17" s="221">
        <f t="shared" si="0"/>
        <v>51.210162454108875</v>
      </c>
    </row>
    <row r="18" spans="2:8" s="414" customFormat="1" ht="16.5">
      <c r="B18" s="85" t="s">
        <v>401</v>
      </c>
      <c r="C18" s="413"/>
      <c r="D18" s="95"/>
      <c r="E18" s="86"/>
      <c r="F18" s="483">
        <f>Plan2!E18+Plan4!E18</f>
        <v>8620</v>
      </c>
      <c r="G18" s="380">
        <f>Plan40!E18</f>
        <v>1788559</v>
      </c>
      <c r="H18" s="202">
        <f>(F18*100000)/G18</f>
        <v>481.95223081821734</v>
      </c>
    </row>
    <row r="19" spans="2:8" ht="16.5">
      <c r="B19" s="222" t="s">
        <v>402</v>
      </c>
      <c r="C19" s="223"/>
      <c r="D19" s="225"/>
      <c r="E19" s="86"/>
      <c r="F19" s="747" t="s">
        <v>42</v>
      </c>
      <c r="G19" s="745">
        <f>Plan40!E19</f>
        <v>406564</v>
      </c>
      <c r="H19" s="748" t="s">
        <v>42</v>
      </c>
    </row>
    <row r="20" spans="2:8" ht="16.5">
      <c r="B20" s="85" t="s">
        <v>403</v>
      </c>
      <c r="C20" s="86"/>
      <c r="D20" s="87"/>
      <c r="E20" s="86"/>
      <c r="F20" s="483">
        <f>Plan2!E19+Plan4!E19</f>
        <v>7367</v>
      </c>
      <c r="G20" s="380">
        <f>Plan40!E20</f>
        <v>2416920</v>
      </c>
      <c r="H20" s="179">
        <f>(F20*100000)/G20</f>
        <v>304.80942687387255</v>
      </c>
    </row>
    <row r="21" spans="2:8" ht="16.5">
      <c r="B21" s="222" t="s">
        <v>404</v>
      </c>
      <c r="C21" s="223"/>
      <c r="D21" s="224"/>
      <c r="E21" s="86"/>
      <c r="F21" s="500" t="s">
        <v>42</v>
      </c>
      <c r="G21" s="745">
        <f>Plan40!E21</f>
        <v>1220412</v>
      </c>
      <c r="H21" s="221" t="s">
        <v>42</v>
      </c>
    </row>
    <row r="22" spans="2:8" ht="16.5">
      <c r="B22" s="85" t="s">
        <v>405</v>
      </c>
      <c r="C22" s="86"/>
      <c r="D22" s="87"/>
      <c r="E22" s="86"/>
      <c r="F22" s="483">
        <f>Plan2!E20+Plan4!E20</f>
        <v>1016</v>
      </c>
      <c r="G22" s="380">
        <f>Plan40!E22</f>
        <v>672081</v>
      </c>
      <c r="H22" s="179">
        <f aca="true" t="shared" si="1" ref="H22:H28">(F22*100000)/G22</f>
        <v>151.17225453479566</v>
      </c>
    </row>
    <row r="23" spans="2:8" ht="16.5">
      <c r="B23" s="222" t="s">
        <v>406</v>
      </c>
      <c r="C23" s="223"/>
      <c r="D23" s="225"/>
      <c r="E23" s="86"/>
      <c r="F23" s="500" t="s">
        <v>42</v>
      </c>
      <c r="G23" s="745">
        <f>Plan40!E23</f>
        <v>368367</v>
      </c>
      <c r="H23" s="221" t="s">
        <v>42</v>
      </c>
    </row>
    <row r="24" spans="2:8" ht="16.5">
      <c r="B24" s="85" t="s">
        <v>407</v>
      </c>
      <c r="C24" s="86"/>
      <c r="D24" s="87"/>
      <c r="E24" s="86"/>
      <c r="F24" s="483">
        <f>Plan2!E21+Plan4!E21</f>
        <v>1201</v>
      </c>
      <c r="G24" s="380">
        <f>Plan40!E24</f>
        <v>922458</v>
      </c>
      <c r="H24" s="179">
        <f t="shared" si="1"/>
        <v>130.19562950291504</v>
      </c>
    </row>
    <row r="25" spans="2:8" ht="16.5">
      <c r="B25" s="222" t="s">
        <v>408</v>
      </c>
      <c r="C25" s="223"/>
      <c r="D25" s="225"/>
      <c r="E25" s="85"/>
      <c r="F25" s="500">
        <f>Plan2!E22+Plan4!E22</f>
        <v>4465</v>
      </c>
      <c r="G25" s="745">
        <f>Plan40!E25</f>
        <v>1688524</v>
      </c>
      <c r="H25" s="221">
        <f t="shared" si="1"/>
        <v>264.4321312578323</v>
      </c>
    </row>
    <row r="26" spans="2:8" ht="16.5">
      <c r="B26" s="85" t="s">
        <v>409</v>
      </c>
      <c r="C26" s="86"/>
      <c r="D26" s="87"/>
      <c r="E26" s="86"/>
      <c r="F26" s="483">
        <f>Plan2!E23+Plan4!E23</f>
        <v>1747</v>
      </c>
      <c r="G26" s="380">
        <f>Plan40!E26</f>
        <v>789896</v>
      </c>
      <c r="H26" s="179">
        <f t="shared" si="1"/>
        <v>221.16835634058154</v>
      </c>
    </row>
    <row r="27" spans="2:8" ht="16.5">
      <c r="B27" s="222" t="s">
        <v>410</v>
      </c>
      <c r="C27" s="223"/>
      <c r="D27" s="224"/>
      <c r="E27" s="86"/>
      <c r="F27" s="500">
        <f>Plan2!E24+Plan4!E24</f>
        <v>1615</v>
      </c>
      <c r="G27" s="745">
        <f>Plan40!E27</f>
        <v>220889</v>
      </c>
      <c r="H27" s="221">
        <f t="shared" si="1"/>
        <v>731.1364531506775</v>
      </c>
    </row>
    <row r="28" spans="2:8" ht="16.5">
      <c r="B28" s="85" t="s">
        <v>411</v>
      </c>
      <c r="C28" s="86"/>
      <c r="D28" s="87"/>
      <c r="E28" s="86"/>
      <c r="F28" s="483">
        <f>Plan2!E25+Plan4!E25</f>
        <v>3424</v>
      </c>
      <c r="G28" s="380">
        <f>Plan40!E28</f>
        <v>1440939</v>
      </c>
      <c r="H28" s="179">
        <f t="shared" si="1"/>
        <v>237.62282789208982</v>
      </c>
    </row>
    <row r="29" spans="2:8" ht="16.5">
      <c r="B29" s="222" t="s">
        <v>412</v>
      </c>
      <c r="C29" s="223"/>
      <c r="D29" s="224"/>
      <c r="E29" s="86"/>
      <c r="F29" s="500">
        <f>Plan2!E26+Plan4!E26</f>
        <v>2237</v>
      </c>
      <c r="G29" s="745">
        <f>Plan40!E29</f>
        <v>380974</v>
      </c>
      <c r="H29" s="221">
        <f>(F29*100000)/G29</f>
        <v>587.1791775816722</v>
      </c>
    </row>
    <row r="30" spans="2:8" ht="16.5">
      <c r="B30" s="85" t="s">
        <v>413</v>
      </c>
      <c r="C30" s="86"/>
      <c r="D30" s="87"/>
      <c r="E30" s="86"/>
      <c r="F30" s="483">
        <f>Plan2!E27+Plan4!E27</f>
        <v>2637</v>
      </c>
      <c r="G30" s="380">
        <f>Plan40!E30</f>
        <v>1515052</v>
      </c>
      <c r="H30" s="179">
        <f aca="true" t="shared" si="2" ref="H30:H37">(F30*100000)/G30</f>
        <v>174.05343182940254</v>
      </c>
    </row>
    <row r="31" spans="2:8" ht="16.5">
      <c r="B31" s="222" t="s">
        <v>414</v>
      </c>
      <c r="C31" s="223"/>
      <c r="D31" s="224"/>
      <c r="E31" s="86"/>
      <c r="F31" s="500">
        <f>Plan2!E28+Plan4!E28</f>
        <v>1637</v>
      </c>
      <c r="G31" s="745">
        <f>Plan40!E31</f>
        <v>314127</v>
      </c>
      <c r="H31" s="283">
        <f t="shared" si="2"/>
        <v>521.1268054003635</v>
      </c>
    </row>
    <row r="32" spans="2:8" ht="16.5">
      <c r="B32" s="85" t="s">
        <v>415</v>
      </c>
      <c r="C32" s="94"/>
      <c r="D32" s="95"/>
      <c r="E32" s="86"/>
      <c r="F32" s="483">
        <f>Plan2!E29+Plan4!E29</f>
        <v>13884</v>
      </c>
      <c r="G32" s="380">
        <f>Plan40!E32</f>
        <v>6136652</v>
      </c>
      <c r="H32" s="179">
        <f t="shared" si="2"/>
        <v>226.24714583782819</v>
      </c>
    </row>
    <row r="33" spans="2:8" ht="16.5">
      <c r="B33" s="222" t="s">
        <v>416</v>
      </c>
      <c r="C33" s="223"/>
      <c r="D33" s="224"/>
      <c r="E33" s="86"/>
      <c r="F33" s="500">
        <f>Plan2!E30+Plan4!E30</f>
        <v>6008</v>
      </c>
      <c r="G33" s="745">
        <f>Plan40!E33</f>
        <v>2714018</v>
      </c>
      <c r="H33" s="221">
        <f t="shared" si="2"/>
        <v>221.36920241501716</v>
      </c>
    </row>
    <row r="34" spans="2:8" ht="16.5">
      <c r="B34" s="85" t="s">
        <v>417</v>
      </c>
      <c r="C34" s="86"/>
      <c r="D34" s="87"/>
      <c r="E34" s="86"/>
      <c r="F34" s="483">
        <f>Plan2!E31+Plan4!E31</f>
        <v>1636</v>
      </c>
      <c r="G34" s="380">
        <f>Plan40!E34</f>
        <v>998385</v>
      </c>
      <c r="H34" s="179">
        <f t="shared" si="2"/>
        <v>163.8646413958543</v>
      </c>
    </row>
    <row r="35" spans="2:8" ht="16.5">
      <c r="B35" s="222" t="s">
        <v>418</v>
      </c>
      <c r="C35" s="223"/>
      <c r="D35" s="224"/>
      <c r="E35" s="86"/>
      <c r="F35" s="500">
        <f>Plan2!E32+Plan4!E32</f>
        <v>32724</v>
      </c>
      <c r="G35" s="745">
        <f>Plan40!E35</f>
        <v>11016703</v>
      </c>
      <c r="H35" s="221">
        <f t="shared" si="2"/>
        <v>297.03986755384074</v>
      </c>
    </row>
    <row r="36" spans="2:8" ht="16.5">
      <c r="B36" s="85" t="s">
        <v>419</v>
      </c>
      <c r="C36" s="86"/>
      <c r="D36" s="87"/>
      <c r="E36" s="86"/>
      <c r="F36" s="483">
        <f>Plan2!E33+Plan4!E33</f>
        <v>2065</v>
      </c>
      <c r="G36" s="380">
        <f>Plan40!E36</f>
        <v>801971</v>
      </c>
      <c r="H36" s="179">
        <f t="shared" si="2"/>
        <v>257.49060751573313</v>
      </c>
    </row>
    <row r="37" spans="2:8" ht="16.5">
      <c r="B37" s="227" t="s">
        <v>420</v>
      </c>
      <c r="C37" s="228"/>
      <c r="D37" s="229"/>
      <c r="E37" s="86"/>
      <c r="F37" s="501">
        <f>Plan2!E34+Plan4!E34</f>
        <v>2108</v>
      </c>
      <c r="G37" s="746">
        <f>Plan40!E37</f>
        <v>317085</v>
      </c>
      <c r="H37" s="226">
        <f t="shared" si="2"/>
        <v>664.8059668543135</v>
      </c>
    </row>
    <row r="38" spans="2:6" ht="15">
      <c r="B38" s="348" t="s">
        <v>170</v>
      </c>
      <c r="C38" s="96"/>
      <c r="D38" s="96"/>
      <c r="E38" s="183"/>
      <c r="F38" s="49"/>
    </row>
    <row r="39" spans="2:5" ht="12.75">
      <c r="B39" s="356" t="s">
        <v>391</v>
      </c>
      <c r="E39" s="154"/>
    </row>
    <row r="40" spans="3:5" ht="12.75">
      <c r="C40" s="65"/>
      <c r="E40" s="154"/>
    </row>
    <row r="41" spans="3:5" ht="12.75">
      <c r="C41" s="141"/>
      <c r="E41" s="154"/>
    </row>
    <row r="42" ht="12.75">
      <c r="E42" s="154"/>
    </row>
    <row r="43" ht="12.75">
      <c r="E43" s="154"/>
    </row>
    <row r="44" ht="12.75">
      <c r="E44" s="154"/>
    </row>
    <row r="45" ht="12.75">
      <c r="E45" s="154"/>
    </row>
    <row r="46" ht="12.75">
      <c r="E46" s="154"/>
    </row>
    <row r="47" ht="12.75">
      <c r="E47" s="154"/>
    </row>
    <row r="48" ht="12.75">
      <c r="E48" s="154"/>
    </row>
    <row r="49" spans="2:5" ht="12.75">
      <c r="B49" s="141"/>
      <c r="E49" s="154"/>
    </row>
    <row r="50" spans="2:5" ht="12.75">
      <c r="B50" s="141"/>
      <c r="E50" s="154"/>
    </row>
  </sheetData>
  <mergeCells count="7">
    <mergeCell ref="B10:D10"/>
    <mergeCell ref="B6:D8"/>
    <mergeCell ref="B4:H4"/>
    <mergeCell ref="B2:H2"/>
    <mergeCell ref="F6:F8"/>
    <mergeCell ref="G6:G8"/>
    <mergeCell ref="H6:H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44.xml><?xml version="1.0" encoding="utf-8"?>
<worksheet xmlns="http://schemas.openxmlformats.org/spreadsheetml/2006/main" xmlns:r="http://schemas.openxmlformats.org/officeDocument/2006/relationships">
  <dimension ref="B2:H49"/>
  <sheetViews>
    <sheetView showGridLines="0" showRowColHeaders="0" defaultGridColor="0" zoomScale="65" zoomScaleNormal="65" colorId="8" workbookViewId="0" topLeftCell="A1">
      <selection activeCell="A1" sqref="A1"/>
    </sheetView>
  </sheetViews>
  <sheetFormatPr defaultColWidth="9.140625" defaultRowHeight="12.75"/>
  <cols>
    <col min="1" max="1" width="1.7109375" style="0" customWidth="1"/>
    <col min="2" max="2" width="50.7109375" style="0" customWidth="1"/>
    <col min="3" max="3" width="3.8515625" style="0" customWidth="1"/>
    <col min="4" max="4" width="0.85546875" style="0" customWidth="1"/>
    <col min="5" max="5" width="32.140625" style="0" customWidth="1"/>
    <col min="6" max="6" width="0.85546875" style="0" hidden="1" customWidth="1"/>
    <col min="7" max="7" width="0.2890625" style="0" hidden="1" customWidth="1"/>
    <col min="8" max="8" width="2.7109375" style="0" customWidth="1"/>
  </cols>
  <sheetData>
    <row r="1" ht="30.75" customHeight="1"/>
    <row r="2" spans="2:6" ht="15" customHeight="1">
      <c r="B2" s="1060" t="s">
        <v>392</v>
      </c>
      <c r="C2" s="1060"/>
      <c r="D2" s="1060"/>
      <c r="E2" s="1060"/>
      <c r="F2" s="273"/>
    </row>
    <row r="3" ht="12" customHeight="1"/>
    <row r="4" spans="2:7" ht="19.5" customHeight="1">
      <c r="B4" s="1069" t="s">
        <v>308</v>
      </c>
      <c r="C4" s="1069"/>
      <c r="D4" s="1069"/>
      <c r="E4" s="1069"/>
      <c r="F4" s="260"/>
      <c r="G4" s="54"/>
    </row>
    <row r="5" spans="2:7" ht="12" customHeight="1">
      <c r="B5" s="3"/>
      <c r="C5" s="3"/>
      <c r="D5" s="5"/>
      <c r="E5" s="6"/>
      <c r="F5" s="6"/>
      <c r="G5" s="54"/>
    </row>
    <row r="6" spans="2:7" ht="12.75" customHeight="1">
      <c r="B6" s="1061" t="s">
        <v>210</v>
      </c>
      <c r="C6" s="1062"/>
      <c r="D6" s="10"/>
      <c r="E6" s="1070" t="s">
        <v>87</v>
      </c>
      <c r="F6" s="11"/>
      <c r="G6" s="14"/>
    </row>
    <row r="7" spans="2:7" ht="12" customHeight="1">
      <c r="B7" s="1063"/>
      <c r="C7" s="1064"/>
      <c r="D7" s="15"/>
      <c r="E7" s="1071"/>
      <c r="F7" s="11"/>
      <c r="G7" s="54"/>
    </row>
    <row r="8" spans="2:7" ht="18.75" customHeight="1">
      <c r="B8" s="1065"/>
      <c r="C8" s="1066"/>
      <c r="D8" s="10"/>
      <c r="E8" s="1072"/>
      <c r="F8" s="11"/>
      <c r="G8" s="54"/>
    </row>
    <row r="9" spans="2:7" ht="4.5" customHeight="1">
      <c r="B9" s="18"/>
      <c r="C9" s="3"/>
      <c r="D9" s="19"/>
      <c r="E9" s="20"/>
      <c r="F9" s="15"/>
      <c r="G9" s="54"/>
    </row>
    <row r="10" spans="2:8" ht="16.5">
      <c r="B10" s="1067" t="s">
        <v>101</v>
      </c>
      <c r="C10" s="1068"/>
      <c r="D10" s="194"/>
      <c r="E10" s="750">
        <v>186770562</v>
      </c>
      <c r="F10" s="26"/>
      <c r="G10" s="54"/>
      <c r="H10" s="49"/>
    </row>
    <row r="11" spans="2:7" ht="16.5">
      <c r="B11" s="204" t="s">
        <v>17</v>
      </c>
      <c r="C11" s="203"/>
      <c r="D11" s="195"/>
      <c r="E11" s="751">
        <v>686652</v>
      </c>
      <c r="F11" s="31"/>
      <c r="G11" s="54"/>
    </row>
    <row r="12" spans="2:7" ht="16.5">
      <c r="B12" s="196" t="s">
        <v>18</v>
      </c>
      <c r="C12" s="197"/>
      <c r="D12" s="198"/>
      <c r="E12" s="752">
        <v>3050652</v>
      </c>
      <c r="F12" s="31"/>
      <c r="G12" s="54"/>
    </row>
    <row r="13" spans="2:7" ht="16.5">
      <c r="B13" s="205" t="s">
        <v>19</v>
      </c>
      <c r="C13" s="203"/>
      <c r="D13" s="195"/>
      <c r="E13" s="751">
        <v>615715</v>
      </c>
      <c r="F13" s="31"/>
      <c r="G13" s="54"/>
    </row>
    <row r="14" spans="2:7" ht="16.5">
      <c r="B14" s="196" t="s">
        <v>20</v>
      </c>
      <c r="C14" s="197"/>
      <c r="D14" s="198"/>
      <c r="E14" s="752">
        <v>3311026</v>
      </c>
      <c r="F14" s="42"/>
      <c r="G14" s="54"/>
    </row>
    <row r="15" spans="2:7" ht="16.5">
      <c r="B15" s="205" t="s">
        <v>21</v>
      </c>
      <c r="C15" s="206"/>
      <c r="D15" s="199"/>
      <c r="E15" s="751">
        <v>13950146</v>
      </c>
      <c r="F15" s="31"/>
      <c r="G15" s="54"/>
    </row>
    <row r="16" spans="2:7" ht="16.5">
      <c r="B16" s="196" t="s">
        <v>22</v>
      </c>
      <c r="C16" s="197"/>
      <c r="D16" s="199"/>
      <c r="E16" s="752">
        <v>8217085</v>
      </c>
      <c r="F16" s="31"/>
      <c r="G16" s="54"/>
    </row>
    <row r="17" spans="2:7" ht="16.5">
      <c r="B17" s="205" t="s">
        <v>103</v>
      </c>
      <c r="C17" s="206"/>
      <c r="D17" s="199"/>
      <c r="E17" s="751">
        <v>2383784</v>
      </c>
      <c r="F17" s="31"/>
      <c r="G17" s="54"/>
    </row>
    <row r="18" spans="2:7" ht="16.5">
      <c r="B18" s="196" t="s">
        <v>23</v>
      </c>
      <c r="C18" s="197"/>
      <c r="D18" s="200"/>
      <c r="E18" s="752">
        <v>3464285</v>
      </c>
      <c r="F18" s="45"/>
      <c r="G18" s="54"/>
    </row>
    <row r="19" spans="2:7" ht="16.5">
      <c r="B19" s="205" t="s">
        <v>24</v>
      </c>
      <c r="C19" s="206"/>
      <c r="D19" s="195"/>
      <c r="E19" s="751">
        <v>5730753</v>
      </c>
      <c r="F19" s="31"/>
      <c r="G19" s="54"/>
    </row>
    <row r="20" spans="2:7" ht="16.5">
      <c r="B20" s="196" t="s">
        <v>25</v>
      </c>
      <c r="C20" s="197"/>
      <c r="D20" s="199"/>
      <c r="E20" s="752">
        <v>6184538</v>
      </c>
      <c r="F20" s="31"/>
      <c r="G20" s="54"/>
    </row>
    <row r="21" spans="2:7" ht="16.5">
      <c r="B21" s="205" t="s">
        <v>26</v>
      </c>
      <c r="C21" s="206"/>
      <c r="D21" s="195"/>
      <c r="E21" s="751">
        <v>2856999</v>
      </c>
      <c r="F21" s="31"/>
      <c r="G21" s="54"/>
    </row>
    <row r="22" spans="2:7" ht="16.5">
      <c r="B22" s="196" t="s">
        <v>27</v>
      </c>
      <c r="C22" s="197"/>
      <c r="D22" s="199"/>
      <c r="E22" s="752">
        <v>2297981</v>
      </c>
      <c r="F22" s="31"/>
      <c r="G22" s="54"/>
    </row>
    <row r="23" spans="2:7" ht="16.5">
      <c r="B23" s="205" t="s">
        <v>28</v>
      </c>
      <c r="C23" s="206"/>
      <c r="D23" s="195"/>
      <c r="E23" s="751">
        <v>19479356</v>
      </c>
      <c r="F23" s="31"/>
      <c r="G23" s="54"/>
    </row>
    <row r="24" spans="2:7" ht="16.5">
      <c r="B24" s="196" t="s">
        <v>29</v>
      </c>
      <c r="C24" s="197"/>
      <c r="D24" s="199"/>
      <c r="E24" s="752">
        <v>7110465</v>
      </c>
      <c r="F24" s="31"/>
      <c r="G24" s="54"/>
    </row>
    <row r="25" spans="2:7" ht="16.5">
      <c r="B25" s="205" t="s">
        <v>30</v>
      </c>
      <c r="C25" s="206"/>
      <c r="D25" s="195"/>
      <c r="E25" s="751">
        <v>3623215</v>
      </c>
      <c r="F25" s="31"/>
      <c r="G25" s="54"/>
    </row>
    <row r="26" spans="2:7" ht="16.5">
      <c r="B26" s="196" t="s">
        <v>31</v>
      </c>
      <c r="C26" s="197"/>
      <c r="D26" s="199"/>
      <c r="E26" s="752">
        <v>10387378</v>
      </c>
      <c r="F26" s="31"/>
      <c r="G26" s="54"/>
    </row>
    <row r="27" spans="2:7" ht="16.5">
      <c r="B27" s="205" t="s">
        <v>32</v>
      </c>
      <c r="C27" s="206"/>
      <c r="D27" s="195"/>
      <c r="E27" s="751">
        <v>8502603</v>
      </c>
      <c r="F27" s="31"/>
      <c r="G27" s="54"/>
    </row>
    <row r="28" spans="2:7" ht="16.5">
      <c r="B28" s="196" t="s">
        <v>33</v>
      </c>
      <c r="C28" s="197"/>
      <c r="D28" s="199"/>
      <c r="E28" s="752">
        <v>3036290</v>
      </c>
      <c r="F28" s="31"/>
      <c r="G28" s="54"/>
    </row>
    <row r="29" spans="2:7" ht="16.5">
      <c r="B29" s="205" t="s">
        <v>34</v>
      </c>
      <c r="C29" s="206"/>
      <c r="D29" s="195"/>
      <c r="E29" s="751">
        <v>15561720</v>
      </c>
      <c r="F29" s="31"/>
      <c r="G29" s="54"/>
    </row>
    <row r="30" spans="2:7" ht="16.5">
      <c r="B30" s="196" t="s">
        <v>35</v>
      </c>
      <c r="C30" s="197"/>
      <c r="D30" s="199"/>
      <c r="E30" s="752">
        <v>3043760</v>
      </c>
      <c r="F30" s="31"/>
      <c r="G30" s="54"/>
    </row>
    <row r="31" spans="2:7" ht="16.5">
      <c r="B31" s="205" t="s">
        <v>36</v>
      </c>
      <c r="C31" s="206"/>
      <c r="D31" s="195"/>
      <c r="E31" s="751">
        <v>10963219</v>
      </c>
      <c r="F31" s="31"/>
      <c r="G31" s="54"/>
    </row>
    <row r="32" spans="2:7" ht="16.5">
      <c r="B32" s="196" t="s">
        <v>37</v>
      </c>
      <c r="C32" s="197"/>
      <c r="D32" s="199"/>
      <c r="E32" s="752">
        <v>1562417</v>
      </c>
      <c r="F32" s="31"/>
      <c r="G32" s="54"/>
    </row>
    <row r="33" spans="2:7" ht="16.5">
      <c r="B33" s="205" t="s">
        <v>105</v>
      </c>
      <c r="C33" s="206"/>
      <c r="D33" s="195"/>
      <c r="E33" s="751">
        <v>403344</v>
      </c>
      <c r="F33" s="31"/>
      <c r="G33" s="54"/>
    </row>
    <row r="34" spans="2:7" ht="16.5">
      <c r="B34" s="196" t="s">
        <v>38</v>
      </c>
      <c r="C34" s="197"/>
      <c r="D34" s="199"/>
      <c r="E34" s="752">
        <v>5958266</v>
      </c>
      <c r="F34" s="31"/>
      <c r="G34" s="54"/>
    </row>
    <row r="35" spans="2:7" ht="16.5">
      <c r="B35" s="205" t="s">
        <v>39</v>
      </c>
      <c r="C35" s="206"/>
      <c r="D35" s="195"/>
      <c r="E35" s="751">
        <v>41055734</v>
      </c>
      <c r="F35" s="31"/>
      <c r="G35" s="54"/>
    </row>
    <row r="36" spans="2:7" ht="16.5">
      <c r="B36" s="196" t="s">
        <v>40</v>
      </c>
      <c r="C36" s="197"/>
      <c r="D36" s="199"/>
      <c r="E36" s="752">
        <v>2000738</v>
      </c>
      <c r="F36" s="31"/>
      <c r="G36" s="54"/>
    </row>
    <row r="37" spans="2:7" ht="16.5">
      <c r="B37" s="207" t="s">
        <v>41</v>
      </c>
      <c r="C37" s="208"/>
      <c r="D37" s="195"/>
      <c r="E37" s="753">
        <v>1332441</v>
      </c>
      <c r="F37" s="31"/>
      <c r="G37" s="54"/>
    </row>
    <row r="38" spans="2:4" ht="12.75">
      <c r="B38" s="349" t="s">
        <v>215</v>
      </c>
      <c r="C38" s="47"/>
      <c r="D38" s="48"/>
    </row>
    <row r="39" spans="2:4" ht="12.75">
      <c r="B39" t="s">
        <v>391</v>
      </c>
      <c r="D39" s="29"/>
    </row>
    <row r="40" ht="12.75">
      <c r="D40" s="29"/>
    </row>
    <row r="41" ht="12.75">
      <c r="D41" s="29"/>
    </row>
    <row r="42" ht="12.75">
      <c r="D42" s="29"/>
    </row>
    <row r="43" spans="5:6" ht="12.75">
      <c r="E43" s="49"/>
      <c r="F43" s="49"/>
    </row>
    <row r="46" ht="12.75">
      <c r="B46" s="50"/>
    </row>
    <row r="47" ht="12.75">
      <c r="B47" s="50"/>
    </row>
    <row r="48" ht="12.75">
      <c r="B48" s="50"/>
    </row>
    <row r="49" spans="2:6" ht="12.75" customHeight="1">
      <c r="B49" s="51"/>
      <c r="C49" s="51"/>
      <c r="D49" s="51"/>
      <c r="E49" s="51"/>
      <c r="F49" s="51"/>
    </row>
  </sheetData>
  <mergeCells count="5">
    <mergeCell ref="B2:E2"/>
    <mergeCell ref="B6:C8"/>
    <mergeCell ref="B10:C10"/>
    <mergeCell ref="B4:E4"/>
    <mergeCell ref="E6:E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45.xml><?xml version="1.0" encoding="utf-8"?>
<worksheet xmlns="http://schemas.openxmlformats.org/spreadsheetml/2006/main" xmlns:r="http://schemas.openxmlformats.org/officeDocument/2006/relationships">
  <dimension ref="B2:G49"/>
  <sheetViews>
    <sheetView showGridLines="0" showRowColHeaders="0" defaultGridColor="0" zoomScale="70" zoomScaleNormal="70" colorId="8" workbookViewId="0" topLeftCell="A1">
      <selection activeCell="A1" sqref="A1"/>
    </sheetView>
  </sheetViews>
  <sheetFormatPr defaultColWidth="9.140625" defaultRowHeight="12.75"/>
  <cols>
    <col min="1" max="1" width="1.7109375" style="0" customWidth="1"/>
    <col min="2" max="2" width="11.140625" style="0" customWidth="1"/>
    <col min="3" max="3" width="23.28125" style="0" customWidth="1"/>
    <col min="4" max="4" width="0.71875" style="0" customWidth="1"/>
    <col min="5" max="5" width="38.57421875" style="0" customWidth="1"/>
    <col min="6" max="6" width="2.140625" style="154" customWidth="1"/>
    <col min="7" max="7" width="2.7109375" style="0" customWidth="1"/>
  </cols>
  <sheetData>
    <row r="1" ht="24.75" customHeight="1"/>
    <row r="2" spans="2:6" ht="13.5" customHeight="1">
      <c r="B2" s="1060" t="s">
        <v>392</v>
      </c>
      <c r="C2" s="1060"/>
      <c r="D2" s="1060"/>
      <c r="E2" s="1060"/>
      <c r="F2" s="300"/>
    </row>
    <row r="3" ht="7.5" customHeight="1"/>
    <row r="4" spans="2:6" ht="19.5" customHeight="1">
      <c r="B4" s="1069" t="s">
        <v>309</v>
      </c>
      <c r="C4" s="1069"/>
      <c r="D4" s="1069"/>
      <c r="E4" s="1069"/>
      <c r="F4" s="301"/>
    </row>
    <row r="5" spans="2:6" ht="12" customHeight="1">
      <c r="B5" s="3"/>
      <c r="C5" s="3"/>
      <c r="D5" s="5"/>
      <c r="E5" s="6"/>
      <c r="F5" s="6"/>
    </row>
    <row r="6" spans="2:6" ht="12.75" customHeight="1">
      <c r="B6" s="1061" t="s">
        <v>44</v>
      </c>
      <c r="C6" s="1062"/>
      <c r="D6" s="388"/>
      <c r="E6" s="1070" t="s">
        <v>87</v>
      </c>
      <c r="F6" s="11"/>
    </row>
    <row r="7" spans="2:6" ht="12" customHeight="1">
      <c r="B7" s="1063"/>
      <c r="C7" s="1064"/>
      <c r="D7" s="333"/>
      <c r="E7" s="1071"/>
      <c r="F7" s="11"/>
    </row>
    <row r="8" spans="2:6" ht="18.75" customHeight="1">
      <c r="B8" s="1065"/>
      <c r="C8" s="1066"/>
      <c r="D8" s="388"/>
      <c r="E8" s="1072"/>
      <c r="F8" s="11"/>
    </row>
    <row r="9" spans="2:6" ht="4.5" customHeight="1">
      <c r="B9" s="18"/>
      <c r="C9" s="3"/>
      <c r="D9" s="19"/>
      <c r="E9" s="20"/>
      <c r="F9" s="15"/>
    </row>
    <row r="10" spans="2:7" ht="16.5">
      <c r="B10" s="1067" t="s">
        <v>102</v>
      </c>
      <c r="C10" s="1068"/>
      <c r="D10" s="194"/>
      <c r="E10" s="750">
        <f>SUM(E11:E37)</f>
        <v>44405697</v>
      </c>
      <c r="F10" s="26"/>
      <c r="G10" s="49"/>
    </row>
    <row r="11" spans="2:6" ht="16.5">
      <c r="B11" s="204" t="s">
        <v>394</v>
      </c>
      <c r="C11" s="203"/>
      <c r="D11" s="195"/>
      <c r="E11" s="754">
        <v>505286</v>
      </c>
      <c r="F11" s="31"/>
    </row>
    <row r="12" spans="2:6" ht="16.5">
      <c r="B12" s="196" t="s">
        <v>395</v>
      </c>
      <c r="C12" s="197"/>
      <c r="D12" s="198"/>
      <c r="E12" s="755">
        <v>1428368</v>
      </c>
      <c r="F12" s="31"/>
    </row>
    <row r="13" spans="2:6" ht="16.5">
      <c r="B13" s="205" t="s">
        <v>396</v>
      </c>
      <c r="C13" s="203"/>
      <c r="D13" s="195"/>
      <c r="E13" s="754">
        <v>2399920</v>
      </c>
      <c r="F13" s="31"/>
    </row>
    <row r="14" spans="2:6" ht="16.5">
      <c r="B14" s="196" t="s">
        <v>397</v>
      </c>
      <c r="C14" s="197"/>
      <c r="D14" s="198"/>
      <c r="E14" s="756">
        <v>249655</v>
      </c>
      <c r="F14" s="42"/>
    </row>
    <row r="15" spans="2:6" ht="16.5">
      <c r="B15" s="205" t="s">
        <v>398</v>
      </c>
      <c r="C15" s="206"/>
      <c r="D15" s="199"/>
      <c r="E15" s="754">
        <v>2383784</v>
      </c>
      <c r="F15" s="31"/>
    </row>
    <row r="16" spans="2:6" ht="16.5">
      <c r="B16" s="196" t="s">
        <v>399</v>
      </c>
      <c r="C16" s="197"/>
      <c r="D16" s="199"/>
      <c r="E16" s="757">
        <v>765247</v>
      </c>
      <c r="F16" s="31"/>
    </row>
    <row r="17" spans="2:6" ht="16.5">
      <c r="B17" s="205" t="s">
        <v>400</v>
      </c>
      <c r="C17" s="206"/>
      <c r="D17" s="199"/>
      <c r="E17" s="754">
        <v>542861</v>
      </c>
      <c r="F17" s="31"/>
    </row>
    <row r="18" spans="2:6" ht="16.5">
      <c r="B18" s="196" t="s">
        <v>401</v>
      </c>
      <c r="C18" s="197"/>
      <c r="D18" s="200"/>
      <c r="E18" s="755">
        <v>1788559</v>
      </c>
      <c r="F18" s="45"/>
    </row>
    <row r="19" spans="2:6" ht="16.5">
      <c r="B19" s="205" t="s">
        <v>402</v>
      </c>
      <c r="C19" s="206"/>
      <c r="D19" s="195"/>
      <c r="E19" s="754">
        <v>406564</v>
      </c>
      <c r="F19" s="31"/>
    </row>
    <row r="20" spans="2:6" ht="16.5">
      <c r="B20" s="196" t="s">
        <v>403</v>
      </c>
      <c r="C20" s="197"/>
      <c r="D20" s="199"/>
      <c r="E20" s="755">
        <v>2416920</v>
      </c>
      <c r="F20" s="31"/>
    </row>
    <row r="21" spans="2:6" ht="16.5">
      <c r="B21" s="205" t="s">
        <v>404</v>
      </c>
      <c r="C21" s="206"/>
      <c r="D21" s="195"/>
      <c r="E21" s="754">
        <v>1220412</v>
      </c>
      <c r="F21" s="31"/>
    </row>
    <row r="22" spans="2:6" ht="16.5">
      <c r="B22" s="196" t="s">
        <v>405</v>
      </c>
      <c r="C22" s="197"/>
      <c r="D22" s="199"/>
      <c r="E22" s="755">
        <v>672081</v>
      </c>
      <c r="F22" s="31"/>
    </row>
    <row r="23" spans="2:6" ht="16.5">
      <c r="B23" s="205" t="s">
        <v>406</v>
      </c>
      <c r="C23" s="206"/>
      <c r="D23" s="195"/>
      <c r="E23" s="754">
        <v>368367</v>
      </c>
      <c r="F23" s="31"/>
    </row>
    <row r="24" spans="2:6" ht="16.5">
      <c r="B24" s="196" t="s">
        <v>407</v>
      </c>
      <c r="C24" s="197"/>
      <c r="D24" s="199"/>
      <c r="E24" s="755">
        <v>922458</v>
      </c>
      <c r="F24" s="31"/>
    </row>
    <row r="25" spans="2:6" ht="16.5">
      <c r="B25" s="205" t="s">
        <v>408</v>
      </c>
      <c r="C25" s="206"/>
      <c r="D25" s="195"/>
      <c r="E25" s="754">
        <v>1688524</v>
      </c>
      <c r="F25" s="31"/>
    </row>
    <row r="26" spans="2:6" ht="16.5">
      <c r="B26" s="196" t="s">
        <v>409</v>
      </c>
      <c r="C26" s="197"/>
      <c r="D26" s="199"/>
      <c r="E26" s="755">
        <v>789896</v>
      </c>
      <c r="F26" s="31"/>
    </row>
    <row r="27" spans="2:6" ht="16.5">
      <c r="B27" s="205" t="s">
        <v>410</v>
      </c>
      <c r="C27" s="206"/>
      <c r="D27" s="195"/>
      <c r="E27" s="754">
        <v>220889</v>
      </c>
      <c r="F27" s="31"/>
    </row>
    <row r="28" spans="2:6" ht="16.5">
      <c r="B28" s="196" t="s">
        <v>411</v>
      </c>
      <c r="C28" s="197"/>
      <c r="D28" s="199"/>
      <c r="E28" s="755">
        <v>1440939</v>
      </c>
      <c r="F28" s="31"/>
    </row>
    <row r="29" spans="2:6" ht="16.5">
      <c r="B29" s="205" t="s">
        <v>412</v>
      </c>
      <c r="C29" s="206"/>
      <c r="D29" s="195"/>
      <c r="E29" s="754">
        <v>380974</v>
      </c>
      <c r="F29" s="31"/>
    </row>
    <row r="30" spans="2:6" ht="16.5">
      <c r="B30" s="196" t="s">
        <v>413</v>
      </c>
      <c r="C30" s="197"/>
      <c r="D30" s="199"/>
      <c r="E30" s="755">
        <v>1515052</v>
      </c>
      <c r="F30" s="31"/>
    </row>
    <row r="31" spans="2:6" ht="16.5">
      <c r="B31" s="205" t="s">
        <v>414</v>
      </c>
      <c r="C31" s="206"/>
      <c r="D31" s="195"/>
      <c r="E31" s="754">
        <v>314127</v>
      </c>
      <c r="F31" s="31"/>
    </row>
    <row r="32" spans="2:6" ht="16.5">
      <c r="B32" s="196" t="s">
        <v>415</v>
      </c>
      <c r="C32" s="197"/>
      <c r="D32" s="199"/>
      <c r="E32" s="755">
        <v>6136652</v>
      </c>
      <c r="F32" s="31"/>
    </row>
    <row r="33" spans="2:6" ht="16.5">
      <c r="B33" s="205" t="s">
        <v>416</v>
      </c>
      <c r="C33" s="206"/>
      <c r="D33" s="195"/>
      <c r="E33" s="754">
        <v>2714018</v>
      </c>
      <c r="F33" s="31"/>
    </row>
    <row r="34" spans="2:6" ht="16.5">
      <c r="B34" s="196" t="s">
        <v>417</v>
      </c>
      <c r="C34" s="197"/>
      <c r="D34" s="199"/>
      <c r="E34" s="755">
        <v>998385</v>
      </c>
      <c r="F34" s="31"/>
    </row>
    <row r="35" spans="2:6" ht="16.5">
      <c r="B35" s="205" t="s">
        <v>418</v>
      </c>
      <c r="C35" s="206"/>
      <c r="D35" s="195"/>
      <c r="E35" s="754">
        <v>11016703</v>
      </c>
      <c r="F35" s="31"/>
    </row>
    <row r="36" spans="2:6" ht="16.5">
      <c r="B36" s="196" t="s">
        <v>419</v>
      </c>
      <c r="C36" s="197"/>
      <c r="D36" s="199"/>
      <c r="E36" s="755">
        <v>801971</v>
      </c>
      <c r="F36" s="31"/>
    </row>
    <row r="37" spans="2:6" ht="16.5">
      <c r="B37" s="207" t="s">
        <v>420</v>
      </c>
      <c r="C37" s="208"/>
      <c r="D37" s="195"/>
      <c r="E37" s="758">
        <v>317085</v>
      </c>
      <c r="F37" s="31"/>
    </row>
    <row r="38" spans="2:4" ht="12.75">
      <c r="B38" s="349" t="s">
        <v>215</v>
      </c>
      <c r="C38" s="47"/>
      <c r="D38" s="48"/>
    </row>
    <row r="39" spans="2:4" ht="12.75">
      <c r="B39" t="s">
        <v>391</v>
      </c>
      <c r="D39" s="29"/>
    </row>
    <row r="40" ht="12.75">
      <c r="D40" s="29"/>
    </row>
    <row r="41" ht="12.75">
      <c r="D41" s="29"/>
    </row>
    <row r="42" ht="12.75">
      <c r="D42" s="29"/>
    </row>
    <row r="43" spans="5:6" ht="12.75">
      <c r="E43" s="49"/>
      <c r="F43" s="173"/>
    </row>
    <row r="46" ht="12.75">
      <c r="B46" s="50"/>
    </row>
    <row r="47" ht="12.75">
      <c r="B47" s="50"/>
    </row>
    <row r="48" ht="12.75">
      <c r="B48" s="50"/>
    </row>
    <row r="49" spans="2:6" ht="12.75" customHeight="1">
      <c r="B49" s="51"/>
      <c r="C49" s="51"/>
      <c r="D49" s="51"/>
      <c r="E49" s="51"/>
      <c r="F49" s="51"/>
    </row>
  </sheetData>
  <mergeCells count="5">
    <mergeCell ref="B2:E2"/>
    <mergeCell ref="B6:C8"/>
    <mergeCell ref="B10:C10"/>
    <mergeCell ref="B4:E4"/>
    <mergeCell ref="E6:E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46.xml><?xml version="1.0" encoding="utf-8"?>
<worksheet xmlns="http://schemas.openxmlformats.org/spreadsheetml/2006/main" xmlns:r="http://schemas.openxmlformats.org/officeDocument/2006/relationships">
  <dimension ref="B2:H49"/>
  <sheetViews>
    <sheetView showGridLines="0" showRowColHeaders="0" defaultGridColor="0" zoomScale="70" zoomScaleNormal="70" colorId="8" workbookViewId="0" topLeftCell="A1">
      <selection activeCell="A1" sqref="A1"/>
    </sheetView>
  </sheetViews>
  <sheetFormatPr defaultColWidth="9.140625" defaultRowHeight="12.75"/>
  <cols>
    <col min="1" max="1" width="1.7109375" style="0" customWidth="1"/>
    <col min="2" max="2" width="29.421875" style="0" customWidth="1"/>
    <col min="3" max="3" width="1.28515625" style="0" customWidth="1"/>
    <col min="4" max="4" width="3.57421875" style="0" customWidth="1"/>
    <col min="5" max="5" width="33.28125" style="0" customWidth="1"/>
    <col min="6" max="7" width="2.7109375" style="154" customWidth="1"/>
    <col min="8" max="8" width="2.7109375" style="60" customWidth="1"/>
  </cols>
  <sheetData>
    <row r="1" ht="31.5" customHeight="1"/>
    <row r="2" spans="2:6" ht="14.25" customHeight="1">
      <c r="B2" s="1073" t="s">
        <v>392</v>
      </c>
      <c r="C2" s="1073"/>
      <c r="D2" s="1073"/>
      <c r="E2" s="1073"/>
      <c r="F2" s="300"/>
    </row>
    <row r="3" ht="9" customHeight="1"/>
    <row r="4" spans="2:7" ht="15.75" customHeight="1">
      <c r="B4" s="1080" t="s">
        <v>310</v>
      </c>
      <c r="C4" s="1080"/>
      <c r="D4" s="1080"/>
      <c r="E4" s="1080"/>
      <c r="F4" s="301"/>
      <c r="G4" s="60"/>
    </row>
    <row r="5" spans="2:7" ht="12" customHeight="1">
      <c r="B5" s="3"/>
      <c r="C5" s="3"/>
      <c r="D5" s="5"/>
      <c r="E5" s="6"/>
      <c r="F5" s="6"/>
      <c r="G5" s="60"/>
    </row>
    <row r="6" spans="2:7" ht="12.75" customHeight="1">
      <c r="B6" s="1074" t="s">
        <v>210</v>
      </c>
      <c r="C6" s="1075"/>
      <c r="D6" s="539"/>
      <c r="E6" s="1081" t="s">
        <v>90</v>
      </c>
      <c r="F6" s="11"/>
      <c r="G6" s="299"/>
    </row>
    <row r="7" spans="2:7" ht="12" customHeight="1">
      <c r="B7" s="1076"/>
      <c r="C7" s="1077"/>
      <c r="D7" s="540"/>
      <c r="E7" s="1082"/>
      <c r="F7" s="11"/>
      <c r="G7" s="60"/>
    </row>
    <row r="8" spans="2:7" ht="18.75" customHeight="1">
      <c r="B8" s="1078"/>
      <c r="C8" s="1079"/>
      <c r="D8" s="539"/>
      <c r="E8" s="1083"/>
      <c r="F8" s="11"/>
      <c r="G8" s="60"/>
    </row>
    <row r="9" spans="2:7" ht="4.5" customHeight="1">
      <c r="B9" s="18"/>
      <c r="C9" s="3"/>
      <c r="D9" s="19"/>
      <c r="E9" s="20"/>
      <c r="F9" s="15"/>
      <c r="G9" s="60"/>
    </row>
    <row r="10" spans="2:8" ht="15.75">
      <c r="B10" s="1067" t="s">
        <v>101</v>
      </c>
      <c r="C10" s="1068"/>
      <c r="D10" s="194"/>
      <c r="E10" s="749">
        <f>SUM(E11:E37)</f>
        <v>45370640</v>
      </c>
      <c r="F10" s="26"/>
      <c r="G10" s="60"/>
      <c r="H10" s="302"/>
    </row>
    <row r="11" spans="2:7" ht="15.75">
      <c r="B11" s="204" t="s">
        <v>17</v>
      </c>
      <c r="C11" s="203"/>
      <c r="D11" s="195"/>
      <c r="E11" s="583">
        <v>82758</v>
      </c>
      <c r="F11" s="31"/>
      <c r="G11" s="60"/>
    </row>
    <row r="12" spans="2:7" ht="15.75">
      <c r="B12" s="196" t="s">
        <v>18</v>
      </c>
      <c r="C12" s="197"/>
      <c r="D12" s="198"/>
      <c r="E12" s="584">
        <v>280363</v>
      </c>
      <c r="F12" s="31"/>
      <c r="G12" s="60"/>
    </row>
    <row r="13" spans="2:7" ht="15.75">
      <c r="B13" s="205" t="s">
        <v>19</v>
      </c>
      <c r="C13" s="203"/>
      <c r="D13" s="195"/>
      <c r="E13" s="583">
        <v>65794</v>
      </c>
      <c r="F13" s="31"/>
      <c r="G13" s="60"/>
    </row>
    <row r="14" spans="2:7" ht="15.75">
      <c r="B14" s="196" t="s">
        <v>20</v>
      </c>
      <c r="C14" s="197"/>
      <c r="D14" s="198"/>
      <c r="E14" s="584">
        <v>343035</v>
      </c>
      <c r="F14" s="42"/>
      <c r="G14" s="60"/>
    </row>
    <row r="15" spans="2:7" ht="15.75">
      <c r="B15" s="205" t="s">
        <v>21</v>
      </c>
      <c r="C15" s="206"/>
      <c r="D15" s="199"/>
      <c r="E15" s="583">
        <v>1424983</v>
      </c>
      <c r="F15" s="31"/>
      <c r="G15" s="60"/>
    </row>
    <row r="16" spans="2:7" ht="15.75">
      <c r="B16" s="196" t="s">
        <v>22</v>
      </c>
      <c r="C16" s="197"/>
      <c r="D16" s="199"/>
      <c r="E16" s="584">
        <v>1058587</v>
      </c>
      <c r="F16" s="31"/>
      <c r="G16" s="60"/>
    </row>
    <row r="17" spans="2:7" ht="15.75">
      <c r="B17" s="205" t="s">
        <v>103</v>
      </c>
      <c r="C17" s="206"/>
      <c r="D17" s="199"/>
      <c r="E17" s="583">
        <v>891013</v>
      </c>
      <c r="F17" s="31"/>
      <c r="G17" s="60"/>
    </row>
    <row r="18" spans="2:7" ht="15.75">
      <c r="B18" s="196" t="s">
        <v>23</v>
      </c>
      <c r="C18" s="197"/>
      <c r="D18" s="200"/>
      <c r="E18" s="584">
        <v>829534</v>
      </c>
      <c r="F18" s="45"/>
      <c r="G18" s="60"/>
    </row>
    <row r="19" spans="2:7" ht="15.75">
      <c r="B19" s="205" t="s">
        <v>24</v>
      </c>
      <c r="C19" s="206"/>
      <c r="D19" s="195"/>
      <c r="E19" s="583">
        <v>1574386</v>
      </c>
      <c r="F19" s="31"/>
      <c r="G19" s="60"/>
    </row>
    <row r="20" spans="2:7" ht="15.75">
      <c r="B20" s="196" t="s">
        <v>25</v>
      </c>
      <c r="C20" s="197"/>
      <c r="D20" s="199"/>
      <c r="E20" s="584">
        <v>412519</v>
      </c>
      <c r="F20" s="31"/>
      <c r="G20" s="60"/>
    </row>
    <row r="21" spans="2:7" ht="15.75">
      <c r="B21" s="205" t="s">
        <v>26</v>
      </c>
      <c r="C21" s="206"/>
      <c r="D21" s="195"/>
      <c r="E21" s="583">
        <v>730609</v>
      </c>
      <c r="F21" s="31"/>
      <c r="G21" s="60"/>
    </row>
    <row r="22" spans="2:7" ht="15.75">
      <c r="B22" s="196" t="s">
        <v>27</v>
      </c>
      <c r="C22" s="197"/>
      <c r="D22" s="199"/>
      <c r="E22" s="584">
        <v>663972</v>
      </c>
      <c r="F22" s="31"/>
      <c r="G22" s="60"/>
    </row>
    <row r="23" spans="2:7" ht="15.75">
      <c r="B23" s="205" t="s">
        <v>28</v>
      </c>
      <c r="C23" s="206"/>
      <c r="D23" s="195"/>
      <c r="E23" s="583">
        <v>4796027</v>
      </c>
      <c r="F23" s="31"/>
      <c r="G23" s="60"/>
    </row>
    <row r="24" spans="2:7" ht="15.75">
      <c r="B24" s="196" t="s">
        <v>29</v>
      </c>
      <c r="C24" s="197"/>
      <c r="D24" s="199"/>
      <c r="E24" s="584">
        <v>554892</v>
      </c>
      <c r="F24" s="31"/>
      <c r="G24" s="60"/>
    </row>
    <row r="25" spans="2:7" ht="15.75">
      <c r="B25" s="205" t="s">
        <v>30</v>
      </c>
      <c r="C25" s="206"/>
      <c r="D25" s="195"/>
      <c r="E25" s="583">
        <v>419784</v>
      </c>
      <c r="F25" s="31"/>
      <c r="G25" s="60"/>
    </row>
    <row r="26" spans="2:7" ht="15.75">
      <c r="B26" s="196" t="s">
        <v>31</v>
      </c>
      <c r="C26" s="197"/>
      <c r="D26" s="199"/>
      <c r="E26" s="584">
        <v>3739741</v>
      </c>
      <c r="F26" s="31"/>
      <c r="G26" s="60"/>
    </row>
    <row r="27" spans="2:7" ht="15.75">
      <c r="B27" s="205" t="s">
        <v>32</v>
      </c>
      <c r="C27" s="206"/>
      <c r="D27" s="195"/>
      <c r="E27" s="583">
        <v>1142940</v>
      </c>
      <c r="F27" s="31"/>
      <c r="G27" s="60"/>
    </row>
    <row r="28" spans="2:7" ht="15.75">
      <c r="B28" s="196" t="s">
        <v>33</v>
      </c>
      <c r="C28" s="197"/>
      <c r="D28" s="199"/>
      <c r="E28" s="584">
        <v>333317</v>
      </c>
      <c r="F28" s="31"/>
      <c r="G28" s="60"/>
    </row>
    <row r="29" spans="2:7" ht="15.75">
      <c r="B29" s="205" t="s">
        <v>34</v>
      </c>
      <c r="C29" s="206"/>
      <c r="D29" s="195"/>
      <c r="E29" s="583">
        <v>3360294</v>
      </c>
      <c r="F29" s="31"/>
      <c r="G29" s="60"/>
    </row>
    <row r="30" spans="2:7" ht="15.75">
      <c r="B30" s="196" t="s">
        <v>35</v>
      </c>
      <c r="C30" s="197"/>
      <c r="D30" s="199"/>
      <c r="E30" s="584">
        <v>455822</v>
      </c>
      <c r="F30" s="31"/>
      <c r="G30" s="60"/>
    </row>
    <row r="31" spans="2:7" ht="15.75">
      <c r="B31" s="205" t="s">
        <v>36</v>
      </c>
      <c r="C31" s="206"/>
      <c r="D31" s="195"/>
      <c r="E31" s="583">
        <v>3663308</v>
      </c>
      <c r="F31" s="31"/>
      <c r="G31" s="60"/>
    </row>
    <row r="32" spans="2:7" ht="15.75">
      <c r="B32" s="196" t="s">
        <v>37</v>
      </c>
      <c r="C32" s="197"/>
      <c r="D32" s="199"/>
      <c r="E32" s="584">
        <v>328919</v>
      </c>
      <c r="F32" s="31"/>
      <c r="G32" s="60"/>
    </row>
    <row r="33" spans="2:7" ht="15.75">
      <c r="B33" s="205" t="s">
        <v>104</v>
      </c>
      <c r="C33" s="206"/>
      <c r="D33" s="195"/>
      <c r="E33" s="583">
        <v>72146</v>
      </c>
      <c r="F33" s="31"/>
      <c r="G33" s="60"/>
    </row>
    <row r="34" spans="2:7" ht="15.75">
      <c r="B34" s="196" t="s">
        <v>38</v>
      </c>
      <c r="C34" s="197"/>
      <c r="D34" s="199"/>
      <c r="E34" s="584">
        <v>2437535</v>
      </c>
      <c r="F34" s="31"/>
      <c r="G34" s="60"/>
    </row>
    <row r="35" spans="2:7" ht="15.75">
      <c r="B35" s="205" t="s">
        <v>39</v>
      </c>
      <c r="C35" s="206"/>
      <c r="D35" s="195"/>
      <c r="E35" s="583">
        <v>15187281</v>
      </c>
      <c r="F35" s="31"/>
      <c r="G35" s="60"/>
    </row>
    <row r="36" spans="2:7" ht="15.75">
      <c r="B36" s="196" t="s">
        <v>40</v>
      </c>
      <c r="C36" s="197"/>
      <c r="D36" s="199"/>
      <c r="E36" s="584">
        <v>269323</v>
      </c>
      <c r="F36" s="31"/>
      <c r="G36" s="60"/>
    </row>
    <row r="37" spans="2:7" ht="15.75">
      <c r="B37" s="207" t="s">
        <v>41</v>
      </c>
      <c r="C37" s="208"/>
      <c r="D37" s="195"/>
      <c r="E37" s="585">
        <v>251758</v>
      </c>
      <c r="F37" s="31"/>
      <c r="G37" s="60"/>
    </row>
    <row r="38" spans="2:5" ht="12.75">
      <c r="B38" s="349" t="s">
        <v>138</v>
      </c>
      <c r="C38" s="47"/>
      <c r="D38" s="48"/>
      <c r="E38" s="49"/>
    </row>
    <row r="39" spans="2:4" ht="12.75">
      <c r="B39" t="s">
        <v>391</v>
      </c>
      <c r="D39" s="29"/>
    </row>
    <row r="40" ht="12.75">
      <c r="D40" s="29"/>
    </row>
    <row r="41" ht="12.75">
      <c r="D41" s="29"/>
    </row>
    <row r="42" ht="12.75">
      <c r="D42" s="29"/>
    </row>
    <row r="43" spans="5:6" ht="12.75">
      <c r="E43" s="49"/>
      <c r="F43" s="173"/>
    </row>
    <row r="46" ht="12.75">
      <c r="B46" s="50"/>
    </row>
    <row r="47" ht="12.75">
      <c r="B47" s="50"/>
    </row>
    <row r="48" ht="12.75">
      <c r="B48" s="50"/>
    </row>
    <row r="49" spans="2:6" ht="12.75" customHeight="1">
      <c r="B49" s="51"/>
      <c r="C49" s="51"/>
      <c r="D49" s="51"/>
      <c r="E49" s="51"/>
      <c r="F49" s="51"/>
    </row>
  </sheetData>
  <mergeCells count="5">
    <mergeCell ref="B2:E2"/>
    <mergeCell ref="B10:C10"/>
    <mergeCell ref="B6:C8"/>
    <mergeCell ref="B4:E4"/>
    <mergeCell ref="E6:E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47.xml><?xml version="1.0" encoding="utf-8"?>
<worksheet xmlns="http://schemas.openxmlformats.org/spreadsheetml/2006/main" xmlns:r="http://schemas.openxmlformats.org/officeDocument/2006/relationships">
  <dimension ref="B2:I49"/>
  <sheetViews>
    <sheetView showGridLines="0" showRowColHeaders="0" defaultGridColor="0" zoomScale="70" zoomScaleNormal="70" colorId="8" workbookViewId="0" topLeftCell="A1">
      <selection activeCell="A1" sqref="A1"/>
    </sheetView>
  </sheetViews>
  <sheetFormatPr defaultColWidth="9.140625" defaultRowHeight="12.75"/>
  <cols>
    <col min="1" max="1" width="1.7109375" style="0" customWidth="1"/>
    <col min="2" max="2" width="30.28125" style="0" customWidth="1"/>
    <col min="3" max="3" width="1.57421875" style="0" customWidth="1"/>
    <col min="4" max="4" width="1.28515625" style="0" customWidth="1"/>
    <col min="5" max="5" width="37.421875" style="0" customWidth="1"/>
    <col min="6" max="6" width="2.7109375" style="154" customWidth="1"/>
    <col min="7" max="7" width="3.7109375" style="60" customWidth="1"/>
    <col min="8" max="8" width="2.7109375" style="154" customWidth="1"/>
    <col min="9" max="9" width="14.28125" style="0" customWidth="1"/>
  </cols>
  <sheetData>
    <row r="1" ht="22.5" customHeight="1"/>
    <row r="2" spans="2:9" ht="18.75" customHeight="1">
      <c r="B2" s="1073" t="s">
        <v>392</v>
      </c>
      <c r="C2" s="1073"/>
      <c r="D2" s="1073"/>
      <c r="E2" s="1073"/>
      <c r="F2" s="303"/>
      <c r="G2" s="304"/>
      <c r="H2" s="303"/>
      <c r="I2" s="261"/>
    </row>
    <row r="3" ht="12.75" customHeight="1"/>
    <row r="4" spans="2:9" ht="15.75" customHeight="1">
      <c r="B4" s="1080" t="s">
        <v>311</v>
      </c>
      <c r="C4" s="1080"/>
      <c r="D4" s="1080"/>
      <c r="E4" s="1080"/>
      <c r="F4" s="301"/>
      <c r="I4" s="4"/>
    </row>
    <row r="5" spans="2:9" ht="12" customHeight="1">
      <c r="B5" s="3"/>
      <c r="C5" s="3"/>
      <c r="D5" s="5"/>
      <c r="E5" s="6"/>
      <c r="F5" s="6"/>
      <c r="I5" s="9"/>
    </row>
    <row r="6" spans="2:7" ht="12.75" customHeight="1">
      <c r="B6" s="1074" t="s">
        <v>44</v>
      </c>
      <c r="C6" s="1075"/>
      <c r="D6" s="539"/>
      <c r="E6" s="1081" t="s">
        <v>90</v>
      </c>
      <c r="F6" s="11"/>
      <c r="G6" s="299"/>
    </row>
    <row r="7" spans="2:6" ht="12" customHeight="1">
      <c r="B7" s="1076"/>
      <c r="C7" s="1077"/>
      <c r="D7" s="540"/>
      <c r="E7" s="1082"/>
      <c r="F7" s="11"/>
    </row>
    <row r="8" spans="2:6" ht="18.75" customHeight="1">
      <c r="B8" s="1078"/>
      <c r="C8" s="1079"/>
      <c r="D8" s="539"/>
      <c r="E8" s="1083"/>
      <c r="F8" s="11"/>
    </row>
    <row r="9" spans="2:6" ht="4.5" customHeight="1">
      <c r="B9" s="18"/>
      <c r="C9" s="3"/>
      <c r="D9" s="19"/>
      <c r="E9" s="20"/>
      <c r="F9" s="15"/>
    </row>
    <row r="10" spans="2:8" ht="16.5">
      <c r="B10" s="1067" t="s">
        <v>102</v>
      </c>
      <c r="C10" s="1068"/>
      <c r="D10" s="194"/>
      <c r="E10" s="750">
        <f>SUM(E11:E37)</f>
        <v>15575964</v>
      </c>
      <c r="F10" s="26"/>
      <c r="H10" s="173"/>
    </row>
    <row r="11" spans="2:6" ht="16.5">
      <c r="B11" s="204" t="s">
        <v>394</v>
      </c>
      <c r="C11" s="203"/>
      <c r="D11" s="195"/>
      <c r="E11" s="751">
        <v>142391</v>
      </c>
      <c r="F11" s="31"/>
    </row>
    <row r="12" spans="2:6" ht="16.5">
      <c r="B12" s="196" t="s">
        <v>395</v>
      </c>
      <c r="C12" s="197"/>
      <c r="D12" s="198"/>
      <c r="E12" s="752">
        <v>193526</v>
      </c>
      <c r="F12" s="31"/>
    </row>
    <row r="13" spans="2:6" ht="16.5">
      <c r="B13" s="205" t="s">
        <v>396</v>
      </c>
      <c r="C13" s="203"/>
      <c r="D13" s="195"/>
      <c r="E13" s="751">
        <v>927990</v>
      </c>
      <c r="F13" s="31"/>
    </row>
    <row r="14" spans="2:6" ht="16.5">
      <c r="B14" s="196" t="s">
        <v>397</v>
      </c>
      <c r="C14" s="197"/>
      <c r="D14" s="198"/>
      <c r="E14" s="752">
        <v>66754</v>
      </c>
      <c r="F14" s="42"/>
    </row>
    <row r="15" spans="2:6" ht="16.5">
      <c r="B15" s="205" t="s">
        <v>398</v>
      </c>
      <c r="C15" s="206"/>
      <c r="D15" s="199"/>
      <c r="E15" s="751">
        <v>891013</v>
      </c>
      <c r="F15" s="31"/>
    </row>
    <row r="16" spans="2:6" ht="16.5">
      <c r="B16" s="196" t="s">
        <v>399</v>
      </c>
      <c r="C16" s="197"/>
      <c r="D16" s="199"/>
      <c r="E16" s="752">
        <v>279510</v>
      </c>
      <c r="F16" s="31"/>
    </row>
    <row r="17" spans="2:6" ht="16.5">
      <c r="B17" s="205" t="s">
        <v>400</v>
      </c>
      <c r="C17" s="206"/>
      <c r="D17" s="199"/>
      <c r="E17" s="751">
        <v>175419</v>
      </c>
      <c r="F17" s="31"/>
    </row>
    <row r="18" spans="2:6" ht="16.5">
      <c r="B18" s="196" t="s">
        <v>401</v>
      </c>
      <c r="C18" s="197"/>
      <c r="D18" s="200"/>
      <c r="E18" s="752">
        <v>990542</v>
      </c>
      <c r="F18" s="45"/>
    </row>
    <row r="19" spans="2:6" ht="16.5">
      <c r="B19" s="205" t="s">
        <v>402</v>
      </c>
      <c r="C19" s="206"/>
      <c r="D19" s="195"/>
      <c r="E19" s="751">
        <v>196251</v>
      </c>
      <c r="F19" s="31"/>
    </row>
    <row r="20" spans="2:6" ht="16.5">
      <c r="B20" s="196" t="s">
        <v>403</v>
      </c>
      <c r="C20" s="197"/>
      <c r="D20" s="199"/>
      <c r="E20" s="752">
        <v>503044</v>
      </c>
      <c r="F20" s="31"/>
    </row>
    <row r="21" spans="2:6" ht="16.5">
      <c r="B21" s="205" t="s">
        <v>404</v>
      </c>
      <c r="C21" s="206"/>
      <c r="D21" s="195"/>
      <c r="E21" s="751">
        <v>625689</v>
      </c>
      <c r="F21" s="31"/>
    </row>
    <row r="22" spans="2:6" ht="16.5">
      <c r="B22" s="196" t="s">
        <v>405</v>
      </c>
      <c r="C22" s="197"/>
      <c r="D22" s="199"/>
      <c r="E22" s="752">
        <v>148377</v>
      </c>
      <c r="F22" s="31"/>
    </row>
    <row r="23" spans="2:6" ht="16.5">
      <c r="B23" s="205" t="s">
        <v>406</v>
      </c>
      <c r="C23" s="206"/>
      <c r="D23" s="195"/>
      <c r="E23" s="751">
        <v>55373</v>
      </c>
      <c r="F23" s="31"/>
    </row>
    <row r="24" spans="2:6" ht="16.5">
      <c r="B24" s="196" t="s">
        <v>407</v>
      </c>
      <c r="C24" s="197"/>
      <c r="D24" s="199"/>
      <c r="E24" s="752">
        <v>143571</v>
      </c>
      <c r="F24" s="31"/>
    </row>
    <row r="25" spans="2:6" ht="16.5">
      <c r="B25" s="205" t="s">
        <v>408</v>
      </c>
      <c r="C25" s="206"/>
      <c r="D25" s="195"/>
      <c r="E25" s="751">
        <v>301375</v>
      </c>
      <c r="F25" s="31"/>
    </row>
    <row r="26" spans="2:6" ht="16.5">
      <c r="B26" s="196" t="s">
        <v>409</v>
      </c>
      <c r="C26" s="197"/>
      <c r="D26" s="199"/>
      <c r="E26" s="752">
        <v>194495</v>
      </c>
      <c r="F26" s="31"/>
    </row>
    <row r="27" spans="2:6" ht="16.5">
      <c r="B27" s="205" t="s">
        <v>410</v>
      </c>
      <c r="C27" s="206"/>
      <c r="D27" s="195"/>
      <c r="E27" s="751">
        <v>83229</v>
      </c>
      <c r="F27" s="31"/>
    </row>
    <row r="28" spans="2:6" ht="16.5">
      <c r="B28" s="196" t="s">
        <v>411</v>
      </c>
      <c r="C28" s="197"/>
      <c r="D28" s="199"/>
      <c r="E28" s="752">
        <v>574206</v>
      </c>
      <c r="F28" s="31"/>
    </row>
    <row r="29" spans="2:6" ht="16.5">
      <c r="B29" s="205" t="s">
        <v>412</v>
      </c>
      <c r="C29" s="206"/>
      <c r="D29" s="195"/>
      <c r="E29" s="751">
        <v>86006</v>
      </c>
      <c r="F29" s="31"/>
    </row>
    <row r="30" spans="2:6" ht="16.5">
      <c r="B30" s="196" t="s">
        <v>413</v>
      </c>
      <c r="C30" s="197"/>
      <c r="D30" s="199"/>
      <c r="E30" s="752">
        <v>361959</v>
      </c>
      <c r="F30" s="31"/>
    </row>
    <row r="31" spans="2:6" ht="16.5">
      <c r="B31" s="205" t="s">
        <v>414</v>
      </c>
      <c r="C31" s="206"/>
      <c r="D31" s="195"/>
      <c r="E31" s="751">
        <v>62292</v>
      </c>
      <c r="F31" s="31"/>
    </row>
    <row r="32" spans="2:6" ht="16.5">
      <c r="B32" s="196" t="s">
        <v>415</v>
      </c>
      <c r="C32" s="197"/>
      <c r="D32" s="199"/>
      <c r="E32" s="752">
        <v>1665244</v>
      </c>
      <c r="F32" s="31"/>
    </row>
    <row r="33" spans="2:6" ht="16.5">
      <c r="B33" s="205" t="s">
        <v>416</v>
      </c>
      <c r="C33" s="206"/>
      <c r="D33" s="195"/>
      <c r="E33" s="751">
        <v>1424983</v>
      </c>
      <c r="F33" s="31"/>
    </row>
    <row r="34" spans="2:6" ht="16.5">
      <c r="B34" s="196" t="s">
        <v>417</v>
      </c>
      <c r="C34" s="197"/>
      <c r="D34" s="199"/>
      <c r="E34" s="752">
        <v>151460</v>
      </c>
      <c r="F34" s="31"/>
    </row>
    <row r="35" spans="2:6" ht="16.5">
      <c r="B35" s="205" t="s">
        <v>418</v>
      </c>
      <c r="C35" s="206"/>
      <c r="D35" s="195"/>
      <c r="E35" s="751">
        <v>5037418</v>
      </c>
      <c r="F35" s="31"/>
    </row>
    <row r="36" spans="2:6" ht="16.5">
      <c r="B36" s="196" t="s">
        <v>419</v>
      </c>
      <c r="C36" s="197"/>
      <c r="D36" s="199"/>
      <c r="E36" s="752">
        <v>172500</v>
      </c>
      <c r="F36" s="31"/>
    </row>
    <row r="37" spans="2:6" ht="16.5">
      <c r="B37" s="207" t="s">
        <v>420</v>
      </c>
      <c r="C37" s="208"/>
      <c r="D37" s="195"/>
      <c r="E37" s="753">
        <v>121347</v>
      </c>
      <c r="F37" s="31"/>
    </row>
    <row r="38" spans="2:4" ht="12.75">
      <c r="B38" s="349" t="s">
        <v>138</v>
      </c>
      <c r="C38" s="47"/>
      <c r="D38" s="48"/>
    </row>
    <row r="39" spans="2:4" ht="12.75">
      <c r="B39" t="s">
        <v>391</v>
      </c>
      <c r="D39" s="29"/>
    </row>
    <row r="40" ht="12.75">
      <c r="D40" s="29"/>
    </row>
    <row r="41" ht="12.75">
      <c r="D41" s="29"/>
    </row>
    <row r="42" ht="12.75">
      <c r="D42" s="29"/>
    </row>
    <row r="43" spans="5:6" ht="12.75">
      <c r="E43" s="49"/>
      <c r="F43" s="173"/>
    </row>
    <row r="46" ht="12.75">
      <c r="B46" s="50"/>
    </row>
    <row r="47" ht="12.75">
      <c r="B47" s="50"/>
    </row>
    <row r="48" ht="12.75">
      <c r="B48" s="50"/>
    </row>
    <row r="49" spans="2:6" ht="12.75" customHeight="1">
      <c r="B49" s="51"/>
      <c r="C49" s="51"/>
      <c r="D49" s="51"/>
      <c r="E49" s="51"/>
      <c r="F49" s="51"/>
    </row>
  </sheetData>
  <mergeCells count="5">
    <mergeCell ref="B2:E2"/>
    <mergeCell ref="B10:C10"/>
    <mergeCell ref="B6:C8"/>
    <mergeCell ref="B4:E4"/>
    <mergeCell ref="E6:E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48.xml><?xml version="1.0" encoding="utf-8"?>
<worksheet xmlns="http://schemas.openxmlformats.org/spreadsheetml/2006/main" xmlns:r="http://schemas.openxmlformats.org/officeDocument/2006/relationships">
  <dimension ref="B2:S30"/>
  <sheetViews>
    <sheetView showGridLines="0" showRowColHeaders="0" defaultGridColor="0" zoomScale="66" zoomScaleNormal="66" colorId="8" workbookViewId="0" topLeftCell="A1">
      <selection activeCell="A1" sqref="A1"/>
    </sheetView>
  </sheetViews>
  <sheetFormatPr defaultColWidth="9.140625" defaultRowHeight="12.75"/>
  <cols>
    <col min="1" max="1" width="1.7109375" style="0" customWidth="1"/>
    <col min="2" max="2" width="46.7109375" style="0" bestFit="1" customWidth="1"/>
    <col min="3" max="3" width="0.9921875" style="0" customWidth="1"/>
    <col min="4" max="4" width="1.8515625" style="0" customWidth="1"/>
    <col min="5" max="5" width="0.85546875" style="0" customWidth="1"/>
    <col min="6" max="6" width="16.421875" style="0" customWidth="1"/>
    <col min="7" max="7" width="15.140625" style="0" customWidth="1"/>
    <col min="8" max="8" width="14.7109375" style="0" customWidth="1"/>
    <col min="9" max="9" width="17.421875" style="0" customWidth="1"/>
    <col min="10" max="10" width="15.28125" style="0" customWidth="1"/>
    <col min="11" max="11" width="16.7109375" style="0" customWidth="1"/>
    <col min="12" max="12" width="17.7109375" style="0" customWidth="1"/>
    <col min="13" max="13" width="19.140625" style="0" customWidth="1"/>
    <col min="14" max="14" width="18.28125" style="0" customWidth="1"/>
  </cols>
  <sheetData>
    <row r="2" spans="2:16" ht="18">
      <c r="B2" s="1085" t="s">
        <v>392</v>
      </c>
      <c r="C2" s="1085"/>
      <c r="D2" s="1085"/>
      <c r="E2" s="1085"/>
      <c r="F2" s="1085"/>
      <c r="G2" s="1085"/>
      <c r="H2" s="1085"/>
      <c r="I2" s="1085"/>
      <c r="J2" s="1085"/>
      <c r="K2" s="1085"/>
      <c r="L2" s="1085"/>
      <c r="M2" s="1085"/>
      <c r="N2" s="1085"/>
      <c r="O2" s="261"/>
      <c r="P2" s="261"/>
    </row>
    <row r="3" ht="12.75">
      <c r="E3" s="66"/>
    </row>
    <row r="4" spans="2:14" ht="18">
      <c r="B4" s="1069" t="s">
        <v>480</v>
      </c>
      <c r="C4" s="1069"/>
      <c r="D4" s="1069"/>
      <c r="E4" s="1069"/>
      <c r="F4" s="1069"/>
      <c r="G4" s="1069"/>
      <c r="H4" s="1069"/>
      <c r="I4" s="1069"/>
      <c r="J4" s="1069"/>
      <c r="K4" s="1069"/>
      <c r="L4" s="1069"/>
      <c r="M4" s="1069"/>
      <c r="N4" s="1069"/>
    </row>
    <row r="5" spans="2:14" ht="12.75">
      <c r="B5" s="3"/>
      <c r="C5" s="3"/>
      <c r="D5" s="3"/>
      <c r="E5" s="5"/>
      <c r="F5" s="6"/>
      <c r="G5" s="113"/>
      <c r="H5" s="114"/>
      <c r="I5" s="114"/>
      <c r="J5" s="114"/>
      <c r="K5" s="114"/>
      <c r="L5" s="114"/>
      <c r="M5" s="114"/>
      <c r="N5" s="114"/>
    </row>
    <row r="6" spans="2:14" ht="18" customHeight="1">
      <c r="B6" s="1074" t="s">
        <v>111</v>
      </c>
      <c r="C6" s="1092"/>
      <c r="D6" s="1075"/>
      <c r="E6" s="71"/>
      <c r="F6" s="1086">
        <v>1998</v>
      </c>
      <c r="G6" s="1095">
        <v>1999</v>
      </c>
      <c r="H6" s="1087">
        <v>2000</v>
      </c>
      <c r="I6" s="1087">
        <v>2001</v>
      </c>
      <c r="J6" s="1087">
        <v>2002</v>
      </c>
      <c r="K6" s="1087">
        <v>2003</v>
      </c>
      <c r="L6" s="544"/>
      <c r="M6" s="544"/>
      <c r="N6" s="1087">
        <v>2006</v>
      </c>
    </row>
    <row r="7" spans="2:14" ht="18" customHeight="1">
      <c r="B7" s="1076"/>
      <c r="C7" s="1093"/>
      <c r="D7" s="1077"/>
      <c r="E7" s="191"/>
      <c r="F7" s="1087"/>
      <c r="G7" s="1096"/>
      <c r="H7" s="1087"/>
      <c r="I7" s="1087"/>
      <c r="J7" s="1087"/>
      <c r="K7" s="1087"/>
      <c r="L7" s="544">
        <v>2004</v>
      </c>
      <c r="M7" s="544">
        <v>2005</v>
      </c>
      <c r="N7" s="1087"/>
    </row>
    <row r="8" spans="2:14" ht="18" customHeight="1">
      <c r="B8" s="1078"/>
      <c r="C8" s="1094"/>
      <c r="D8" s="1079"/>
      <c r="E8" s="71"/>
      <c r="F8" s="1088"/>
      <c r="G8" s="1097"/>
      <c r="H8" s="1088"/>
      <c r="I8" s="1088"/>
      <c r="J8" s="1088"/>
      <c r="K8" s="1088"/>
      <c r="L8" s="545"/>
      <c r="M8" s="545"/>
      <c r="N8" s="1088"/>
    </row>
    <row r="9" spans="2:14" ht="4.5" customHeight="1">
      <c r="B9" s="74"/>
      <c r="C9" s="74"/>
      <c r="D9" s="75"/>
      <c r="E9" s="76"/>
      <c r="F9" s="77"/>
      <c r="G9" s="115"/>
      <c r="H9" s="79"/>
      <c r="I9" s="116"/>
      <c r="J9" s="334"/>
      <c r="K9" s="334"/>
      <c r="L9" s="334"/>
      <c r="M9" s="334"/>
      <c r="N9" s="334"/>
    </row>
    <row r="10" spans="2:14" ht="21" customHeight="1">
      <c r="B10" s="1089" t="s">
        <v>93</v>
      </c>
      <c r="C10" s="1090"/>
      <c r="D10" s="1091"/>
      <c r="E10" s="80"/>
      <c r="F10" s="264">
        <v>161790311</v>
      </c>
      <c r="G10" s="269">
        <v>163947554</v>
      </c>
      <c r="H10" s="269">
        <v>169590693</v>
      </c>
      <c r="I10" s="362">
        <v>172385826</v>
      </c>
      <c r="J10" s="362">
        <v>174632960</v>
      </c>
      <c r="K10" s="362">
        <v>176871437</v>
      </c>
      <c r="L10" s="362">
        <v>181581024</v>
      </c>
      <c r="M10" s="362">
        <v>184184264</v>
      </c>
      <c r="N10" s="310">
        <f>Plan39!E10</f>
        <v>186770562</v>
      </c>
    </row>
    <row r="11" spans="2:14" ht="21" customHeight="1">
      <c r="B11" s="210" t="s">
        <v>94</v>
      </c>
      <c r="C11" s="209"/>
      <c r="D11" s="211"/>
      <c r="E11" s="84"/>
      <c r="F11" s="265">
        <v>30939466</v>
      </c>
      <c r="G11" s="270">
        <v>32318646</v>
      </c>
      <c r="H11" s="270" t="s">
        <v>202</v>
      </c>
      <c r="I11" s="270">
        <v>31913003</v>
      </c>
      <c r="J11" s="270">
        <v>34284967</v>
      </c>
      <c r="K11" s="270">
        <v>36658501</v>
      </c>
      <c r="L11" s="270">
        <v>39240875</v>
      </c>
      <c r="M11" s="270">
        <v>42071961</v>
      </c>
      <c r="N11" s="212">
        <f>Plan22!G10</f>
        <v>45370640</v>
      </c>
    </row>
    <row r="12" spans="2:14" ht="21" customHeight="1">
      <c r="B12" s="85" t="s">
        <v>95</v>
      </c>
      <c r="C12" s="86"/>
      <c r="D12" s="87"/>
      <c r="E12" s="88"/>
      <c r="F12" s="193">
        <v>262374</v>
      </c>
      <c r="G12" s="269">
        <v>376589</v>
      </c>
      <c r="H12" s="269" t="s">
        <v>182</v>
      </c>
      <c r="I12" s="269">
        <v>307287</v>
      </c>
      <c r="J12" s="269">
        <v>251876</v>
      </c>
      <c r="K12" s="269">
        <v>333689</v>
      </c>
      <c r="L12" s="269">
        <v>348583</v>
      </c>
      <c r="M12" s="269">
        <v>383371</v>
      </c>
      <c r="N12" s="190">
        <f>Plan22!F10</f>
        <v>322919</v>
      </c>
    </row>
    <row r="13" spans="2:14" ht="21" customHeight="1">
      <c r="B13" s="210" t="s">
        <v>96</v>
      </c>
      <c r="C13" s="209"/>
      <c r="D13" s="211"/>
      <c r="E13" s="84"/>
      <c r="F13" s="265">
        <v>20020</v>
      </c>
      <c r="G13" s="270" t="s">
        <v>205</v>
      </c>
      <c r="H13" s="270">
        <v>20049</v>
      </c>
      <c r="I13" s="270">
        <v>20039</v>
      </c>
      <c r="J13" s="389" t="s">
        <v>216</v>
      </c>
      <c r="K13" s="270">
        <v>22629</v>
      </c>
      <c r="L13" s="270">
        <v>25526</v>
      </c>
      <c r="M13" s="270">
        <v>26409</v>
      </c>
      <c r="N13" s="212">
        <f>Plan14!F10</f>
        <v>19910</v>
      </c>
    </row>
    <row r="14" spans="2:14" ht="21" customHeight="1">
      <c r="B14" s="85" t="s">
        <v>97</v>
      </c>
      <c r="C14" s="86"/>
      <c r="D14" s="87"/>
      <c r="E14" s="88"/>
      <c r="F14" s="266">
        <v>320733</v>
      </c>
      <c r="G14" s="269" t="s">
        <v>206</v>
      </c>
      <c r="H14" s="269" t="s">
        <v>181</v>
      </c>
      <c r="I14" s="269" t="s">
        <v>187</v>
      </c>
      <c r="J14" s="269" t="s">
        <v>217</v>
      </c>
      <c r="K14" s="269">
        <v>439065</v>
      </c>
      <c r="L14" s="269">
        <v>474244</v>
      </c>
      <c r="M14" s="269">
        <v>513510</v>
      </c>
      <c r="N14" s="190">
        <f>Plan35!F10</f>
        <v>407685</v>
      </c>
    </row>
    <row r="15" spans="2:14" ht="21" customHeight="1">
      <c r="B15" s="210" t="s">
        <v>113</v>
      </c>
      <c r="C15" s="209"/>
      <c r="D15" s="211"/>
      <c r="E15" s="84"/>
      <c r="F15" s="267">
        <v>19.1231884089771</v>
      </c>
      <c r="G15" s="271">
        <v>19.7</v>
      </c>
      <c r="H15" s="271">
        <v>17.4</v>
      </c>
      <c r="I15" s="271">
        <v>18.5</v>
      </c>
      <c r="J15" s="271">
        <v>19.6</v>
      </c>
      <c r="K15" s="271">
        <v>20.7</v>
      </c>
      <c r="L15" s="271">
        <v>21.61066951577495</v>
      </c>
      <c r="M15" s="271">
        <v>22.84232110078633</v>
      </c>
      <c r="N15" s="213">
        <f>Plan31!H10</f>
        <v>24.292179406731133</v>
      </c>
    </row>
    <row r="16" spans="2:14" ht="21" customHeight="1">
      <c r="B16" s="85" t="s">
        <v>112</v>
      </c>
      <c r="C16" s="86"/>
      <c r="D16" s="87"/>
      <c r="E16" s="84"/>
      <c r="F16" s="130">
        <v>12.374041360239428</v>
      </c>
      <c r="G16" s="188" t="s">
        <v>176</v>
      </c>
      <c r="H16" s="309">
        <v>11.8</v>
      </c>
      <c r="I16" s="309">
        <v>11.6</v>
      </c>
      <c r="J16" s="309" t="s">
        <v>218</v>
      </c>
      <c r="K16" s="309">
        <v>12.8</v>
      </c>
      <c r="L16" s="309">
        <v>14.057636330985776</v>
      </c>
      <c r="M16" s="309">
        <v>14.338358460416575</v>
      </c>
      <c r="N16" s="202">
        <f>Plan33!H10</f>
        <v>10.660138186016702</v>
      </c>
    </row>
    <row r="17" spans="2:14" ht="21" customHeight="1">
      <c r="B17" s="210" t="s">
        <v>114</v>
      </c>
      <c r="C17" s="209"/>
      <c r="D17" s="211"/>
      <c r="E17" s="84"/>
      <c r="F17" s="267">
        <v>6.470699914471698</v>
      </c>
      <c r="G17" s="271" t="s">
        <v>177</v>
      </c>
      <c r="H17" s="271">
        <v>6.8</v>
      </c>
      <c r="I17" s="271">
        <v>6.3</v>
      </c>
      <c r="J17" s="271" t="s">
        <v>219</v>
      </c>
      <c r="K17" s="271">
        <v>6.2</v>
      </c>
      <c r="L17" s="271">
        <v>6.504951788154571</v>
      </c>
      <c r="M17" s="271">
        <v>6.277102224923625</v>
      </c>
      <c r="N17" s="213">
        <f>Plan14!H10</f>
        <v>4.388300451569561</v>
      </c>
    </row>
    <row r="18" spans="2:14" ht="21" customHeight="1">
      <c r="B18" s="85" t="s">
        <v>115</v>
      </c>
      <c r="C18" s="86"/>
      <c r="D18" s="89"/>
      <c r="E18" s="84"/>
      <c r="F18" s="130">
        <v>103.66468509831424</v>
      </c>
      <c r="G18" s="188" t="s">
        <v>178</v>
      </c>
      <c r="H18" s="188" t="s">
        <v>179</v>
      </c>
      <c r="I18" s="188" t="s">
        <v>185</v>
      </c>
      <c r="J18" s="188" t="s">
        <v>220</v>
      </c>
      <c r="K18" s="188">
        <v>119.8</v>
      </c>
      <c r="L18" s="188">
        <v>120.85459358385867</v>
      </c>
      <c r="M18" s="188">
        <v>122.05516163128217</v>
      </c>
      <c r="N18" s="121">
        <f>Plan17!H10</f>
        <v>89.85656803606913</v>
      </c>
    </row>
    <row r="19" spans="2:14" ht="21" customHeight="1">
      <c r="B19" s="217" t="s">
        <v>116</v>
      </c>
      <c r="C19" s="216"/>
      <c r="D19" s="215"/>
      <c r="E19" s="84"/>
      <c r="F19" s="268">
        <v>84.80236859938049</v>
      </c>
      <c r="G19" s="272">
        <v>116.52375535782038</v>
      </c>
      <c r="H19" s="272" t="s">
        <v>180</v>
      </c>
      <c r="I19" s="272">
        <v>96.2</v>
      </c>
      <c r="J19" s="272" t="s">
        <v>221</v>
      </c>
      <c r="K19" s="272">
        <v>91</v>
      </c>
      <c r="L19" s="272">
        <v>88.83160734820515</v>
      </c>
      <c r="M19" s="272">
        <v>91.12268382260575</v>
      </c>
      <c r="N19" s="214">
        <f>Plan22!H10</f>
        <v>71.1735606991658</v>
      </c>
    </row>
    <row r="20" spans="2:14" s="154" customFormat="1" ht="8.25" customHeight="1">
      <c r="B20" s="349"/>
      <c r="C20" s="86"/>
      <c r="D20" s="189"/>
      <c r="E20" s="86"/>
      <c r="F20" s="192"/>
      <c r="G20" s="192"/>
      <c r="H20" s="188"/>
      <c r="I20" s="188"/>
      <c r="J20" s="188"/>
      <c r="K20" s="188"/>
      <c r="L20" s="188"/>
      <c r="M20" s="188"/>
      <c r="N20" s="188"/>
    </row>
    <row r="21" spans="2:13" ht="19.5" customHeight="1">
      <c r="B21" s="1084" t="s">
        <v>421</v>
      </c>
      <c r="C21" s="1084"/>
      <c r="D21" s="1084"/>
      <c r="E21" s="1084"/>
      <c r="F21" s="1084"/>
      <c r="G21" s="1084"/>
      <c r="H21" s="49"/>
      <c r="I21" s="49"/>
      <c r="J21" s="25"/>
      <c r="K21" s="49"/>
      <c r="L21" s="49"/>
      <c r="M21" s="49"/>
    </row>
    <row r="22" spans="2:19" ht="21" customHeight="1">
      <c r="B22" s="348" t="s">
        <v>391</v>
      </c>
      <c r="C22" s="348"/>
      <c r="D22" s="435"/>
      <c r="E22" s="436"/>
      <c r="F22" s="348"/>
      <c r="G22" s="348"/>
      <c r="H22" s="348"/>
      <c r="I22" s="348"/>
      <c r="J22" s="348"/>
      <c r="K22" s="348"/>
      <c r="L22" s="348"/>
      <c r="M22" s="348"/>
      <c r="N22" s="348"/>
      <c r="O22" s="348"/>
      <c r="P22" s="348"/>
      <c r="Q22" s="348"/>
      <c r="R22" s="348"/>
      <c r="S22" s="348"/>
    </row>
    <row r="23" spans="2:19" ht="12.75">
      <c r="B23" s="348"/>
      <c r="C23" s="348"/>
      <c r="D23" s="435"/>
      <c r="E23" s="437"/>
      <c r="F23" s="65"/>
      <c r="G23" s="65"/>
      <c r="H23" s="65"/>
      <c r="I23" s="65"/>
      <c r="J23" s="65"/>
      <c r="K23" s="65"/>
      <c r="L23" s="65"/>
      <c r="M23" s="65"/>
      <c r="N23" s="65"/>
      <c r="O23" s="65"/>
      <c r="P23" s="356"/>
      <c r="Q23" s="65"/>
      <c r="R23" s="65"/>
      <c r="S23" s="65"/>
    </row>
    <row r="24" spans="2:19" ht="12.75">
      <c r="B24" s="784"/>
      <c r="C24" s="784"/>
      <c r="D24" s="784"/>
      <c r="E24" s="784"/>
      <c r="F24" s="784"/>
      <c r="G24" s="784"/>
      <c r="H24" s="784"/>
      <c r="I24" s="784"/>
      <c r="J24" s="784"/>
      <c r="K24" s="784"/>
      <c r="L24" s="784"/>
      <c r="M24" s="784"/>
      <c r="N24" s="784"/>
      <c r="O24" s="784"/>
      <c r="P24" s="784"/>
      <c r="Q24" s="784"/>
      <c r="R24" s="784"/>
      <c r="S24" s="784"/>
    </row>
    <row r="25" spans="2:19" ht="12.75">
      <c r="B25" s="784"/>
      <c r="C25" s="784"/>
      <c r="D25" s="784"/>
      <c r="E25" s="784"/>
      <c r="F25" s="784"/>
      <c r="G25" s="784"/>
      <c r="H25" s="784"/>
      <c r="I25" s="784"/>
      <c r="J25" s="784"/>
      <c r="K25" s="784"/>
      <c r="L25" s="784"/>
      <c r="M25" s="784"/>
      <c r="N25" s="784"/>
      <c r="O25" s="784"/>
      <c r="P25" s="784"/>
      <c r="Q25" s="784"/>
      <c r="R25" s="784"/>
      <c r="S25" s="784"/>
    </row>
    <row r="26" spans="2:19" ht="12.75">
      <c r="B26" s="348"/>
      <c r="C26" s="348"/>
      <c r="D26" s="348"/>
      <c r="E26" s="436"/>
      <c r="F26" s="348"/>
      <c r="G26" s="348"/>
      <c r="H26" s="348"/>
      <c r="I26" s="348"/>
      <c r="J26" s="348"/>
      <c r="K26" s="348"/>
      <c r="L26" s="348"/>
      <c r="M26" s="348"/>
      <c r="N26" s="348"/>
      <c r="O26" s="348"/>
      <c r="P26" s="348"/>
      <c r="Q26" s="348"/>
      <c r="R26" s="348"/>
      <c r="S26" s="348"/>
    </row>
    <row r="27" spans="2:19" ht="12.75">
      <c r="B27" s="424"/>
      <c r="C27" s="51"/>
      <c r="D27" s="51"/>
      <c r="E27" s="434"/>
      <c r="F27" s="51"/>
      <c r="G27" s="51"/>
      <c r="H27" s="348"/>
      <c r="I27" s="348"/>
      <c r="J27" s="348"/>
      <c r="K27" s="348"/>
      <c r="L27" s="348"/>
      <c r="M27" s="348"/>
      <c r="N27" s="348"/>
      <c r="O27" s="348"/>
      <c r="P27" s="348"/>
      <c r="Q27" s="348"/>
      <c r="R27" s="348"/>
      <c r="S27" s="348"/>
    </row>
    <row r="28" spans="2:19" ht="12.75">
      <c r="B28" s="784"/>
      <c r="C28" s="784"/>
      <c r="D28" s="784"/>
      <c r="E28" s="784"/>
      <c r="F28" s="784"/>
      <c r="G28" s="784"/>
      <c r="H28" s="784"/>
      <c r="I28" s="784"/>
      <c r="J28" s="784"/>
      <c r="K28" s="784"/>
      <c r="L28" s="784"/>
      <c r="M28" s="784"/>
      <c r="N28" s="784"/>
      <c r="O28" s="784"/>
      <c r="P28" s="784"/>
      <c r="Q28" s="784"/>
      <c r="R28" s="784"/>
      <c r="S28" s="784"/>
    </row>
    <row r="29" spans="2:14" ht="16.5">
      <c r="B29" s="86"/>
      <c r="C29" s="86"/>
      <c r="D29" s="86"/>
      <c r="E29" s="84"/>
      <c r="F29" s="122"/>
      <c r="G29" s="122"/>
      <c r="H29" s="188"/>
      <c r="I29" s="188"/>
      <c r="J29" s="188"/>
      <c r="K29" s="188"/>
      <c r="L29" s="188"/>
      <c r="M29" s="188"/>
      <c r="N29" s="188"/>
    </row>
    <row r="30" spans="2:14" ht="16.5">
      <c r="B30" s="86"/>
      <c r="C30" s="86"/>
      <c r="D30" s="189"/>
      <c r="E30" s="84"/>
      <c r="F30" s="123"/>
      <c r="G30" s="123"/>
      <c r="H30" s="188"/>
      <c r="I30" s="188"/>
      <c r="J30" s="188"/>
      <c r="K30" s="188"/>
      <c r="L30" s="188"/>
      <c r="M30" s="188"/>
      <c r="N30" s="188"/>
    </row>
  </sheetData>
  <mergeCells count="15">
    <mergeCell ref="B28:S28"/>
    <mergeCell ref="K6:K8"/>
    <mergeCell ref="N6:N8"/>
    <mergeCell ref="B4:N4"/>
    <mergeCell ref="J6:J8"/>
    <mergeCell ref="B10:D10"/>
    <mergeCell ref="B6:D8"/>
    <mergeCell ref="I6:I8"/>
    <mergeCell ref="G6:G8"/>
    <mergeCell ref="H6:H8"/>
    <mergeCell ref="B21:G21"/>
    <mergeCell ref="B2:N2"/>
    <mergeCell ref="B24:S24"/>
    <mergeCell ref="B25:S25"/>
    <mergeCell ref="F6:F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49.xml><?xml version="1.0" encoding="utf-8"?>
<worksheet xmlns="http://schemas.openxmlformats.org/spreadsheetml/2006/main" xmlns:r="http://schemas.openxmlformats.org/officeDocument/2006/relationships">
  <dimension ref="A3:K41"/>
  <sheetViews>
    <sheetView showFormulas="1" showGridLines="0" showRowColHeaders="0" defaultGridColor="0" zoomScale="75" zoomScaleNormal="75" colorId="8" workbookViewId="0" topLeftCell="A1">
      <selection activeCell="A1" sqref="A1"/>
    </sheetView>
  </sheetViews>
  <sheetFormatPr defaultColWidth="9.140625" defaultRowHeight="12.75"/>
  <cols>
    <col min="1" max="1" width="6.00390625" style="60" customWidth="1"/>
    <col min="2" max="2" width="1.421875" style="60" customWidth="1"/>
    <col min="3" max="3" width="43.7109375" style="60" customWidth="1"/>
    <col min="4" max="4" width="9.421875" style="60" customWidth="1"/>
    <col min="5" max="5" width="9.140625" style="60" customWidth="1"/>
    <col min="6" max="6" width="2.8515625" style="60" customWidth="1"/>
    <col min="7" max="7" width="17.421875" style="60" customWidth="1"/>
    <col min="8" max="8" width="3.28125" style="60" customWidth="1"/>
    <col min="9" max="10" width="9.140625" style="60" customWidth="1"/>
    <col min="11" max="11" width="13.421875" style="60" customWidth="1"/>
    <col min="12" max="16384" width="9.140625" style="60" customWidth="1"/>
  </cols>
  <sheetData>
    <row r="1" ht="24" customHeight="1"/>
    <row r="3" spans="1:11" ht="27.75" customHeight="1">
      <c r="A3" s="1099"/>
      <c r="B3" s="1099"/>
      <c r="C3" s="1099"/>
      <c r="D3" s="1099"/>
      <c r="E3" s="1099"/>
      <c r="F3" s="1099"/>
      <c r="G3" s="1099"/>
      <c r="H3" s="1099"/>
      <c r="I3" s="1099"/>
      <c r="J3" s="1099"/>
      <c r="K3" s="1099"/>
    </row>
    <row r="4" spans="1:11" ht="21.75" customHeight="1">
      <c r="A4" s="3"/>
      <c r="B4" s="5"/>
      <c r="C4" s="627" t="s">
        <v>392</v>
      </c>
      <c r="D4" s="586"/>
      <c r="E4" s="6"/>
      <c r="F4" s="6"/>
      <c r="G4" s="6"/>
      <c r="H4" s="5"/>
      <c r="I4" s="5"/>
      <c r="J4" s="5"/>
      <c r="K4" s="5"/>
    </row>
    <row r="5" spans="1:11" ht="25.5" customHeight="1">
      <c r="A5" s="1100"/>
      <c r="B5" s="5"/>
      <c r="C5" s="1101" t="s">
        <v>436</v>
      </c>
      <c r="D5" s="1102"/>
      <c r="E5" s="1098"/>
      <c r="F5" s="6"/>
      <c r="G5" s="1100"/>
      <c r="H5" s="5"/>
      <c r="I5" s="1103"/>
      <c r="J5" s="1103"/>
      <c r="K5" s="1098"/>
    </row>
    <row r="6" spans="1:11" ht="24.75" customHeight="1">
      <c r="A6" s="1100"/>
      <c r="B6" s="408"/>
      <c r="C6" s="196" t="s">
        <v>393</v>
      </c>
      <c r="D6" s="1104"/>
      <c r="E6" s="1098"/>
      <c r="F6" s="446"/>
      <c r="G6" s="1100"/>
      <c r="H6" s="408"/>
      <c r="I6" s="1098"/>
      <c r="J6" s="1098"/>
      <c r="K6" s="1098"/>
    </row>
    <row r="7" spans="1:11" ht="29.25" customHeight="1">
      <c r="A7" s="1100"/>
      <c r="B7" s="15"/>
      <c r="C7" s="196" t="s">
        <v>438</v>
      </c>
      <c r="D7" s="1104"/>
      <c r="E7" s="1098"/>
      <c r="F7" s="446"/>
      <c r="G7" s="1100"/>
      <c r="H7" s="15"/>
      <c r="I7" s="1098"/>
      <c r="J7" s="1098"/>
      <c r="K7" s="1098"/>
    </row>
    <row r="8" spans="1:11" ht="27.75" customHeight="1">
      <c r="A8" s="1100"/>
      <c r="B8" s="408"/>
      <c r="C8" s="626" t="s">
        <v>437</v>
      </c>
      <c r="D8" s="1105"/>
      <c r="E8" s="1098"/>
      <c r="F8" s="446"/>
      <c r="G8" s="1100"/>
      <c r="H8" s="408"/>
      <c r="I8" s="1098"/>
      <c r="J8" s="1098"/>
      <c r="K8" s="1098"/>
    </row>
    <row r="9" spans="1:11" ht="12.75">
      <c r="A9" s="18"/>
      <c r="B9" s="18"/>
      <c r="C9" s="15"/>
      <c r="D9" s="15"/>
      <c r="E9" s="15"/>
      <c r="F9" s="15"/>
      <c r="G9" s="18"/>
      <c r="H9" s="18"/>
      <c r="I9" s="15"/>
      <c r="J9" s="15"/>
      <c r="K9" s="15"/>
    </row>
    <row r="10" spans="1:11" ht="12.75">
      <c r="A10" s="576"/>
      <c r="B10" s="508"/>
      <c r="C10" s="577"/>
      <c r="D10" s="578"/>
      <c r="E10" s="577"/>
      <c r="F10" s="235"/>
      <c r="G10" s="576"/>
      <c r="H10" s="579"/>
      <c r="I10" s="578"/>
      <c r="J10" s="578"/>
      <c r="K10" s="577"/>
    </row>
    <row r="11" spans="1:11" ht="12.75">
      <c r="A11" s="580"/>
      <c r="B11" s="44"/>
      <c r="D11" s="581"/>
      <c r="E11" s="581"/>
      <c r="F11" s="42"/>
      <c r="G11" s="580"/>
      <c r="H11" s="44"/>
      <c r="I11" s="581"/>
      <c r="J11" s="582"/>
      <c r="K11" s="581"/>
    </row>
    <row r="12" spans="1:11" ht="12.75">
      <c r="A12" s="580"/>
      <c r="B12" s="44"/>
      <c r="C12" s="581"/>
      <c r="D12" s="581"/>
      <c r="E12" s="581"/>
      <c r="F12" s="31"/>
      <c r="G12" s="580"/>
      <c r="H12" s="44"/>
      <c r="I12" s="581"/>
      <c r="J12" s="582"/>
      <c r="K12" s="581"/>
    </row>
    <row r="13" spans="1:11" ht="12.75">
      <c r="A13" s="580"/>
      <c r="B13" s="44"/>
      <c r="C13" s="581"/>
      <c r="D13" s="581"/>
      <c r="E13" s="581"/>
      <c r="F13" s="31"/>
      <c r="G13" s="580"/>
      <c r="H13" s="44"/>
      <c r="I13" s="581"/>
      <c r="J13" s="582"/>
      <c r="K13" s="581"/>
    </row>
    <row r="14" spans="1:11" ht="12.75">
      <c r="A14" s="580"/>
      <c r="B14" s="44"/>
      <c r="C14" s="581"/>
      <c r="D14" s="581"/>
      <c r="E14" s="581"/>
      <c r="F14" s="31"/>
      <c r="G14" s="580"/>
      <c r="H14" s="44"/>
      <c r="I14" s="581"/>
      <c r="J14" s="581"/>
      <c r="K14" s="581"/>
    </row>
    <row r="15" spans="1:11" ht="12.75">
      <c r="A15" s="580"/>
      <c r="B15" s="44"/>
      <c r="C15" s="581"/>
      <c r="D15" s="581"/>
      <c r="E15" s="581"/>
      <c r="F15" s="31"/>
      <c r="G15" s="580"/>
      <c r="H15" s="44"/>
      <c r="I15" s="581"/>
      <c r="J15" s="582"/>
      <c r="K15" s="581"/>
    </row>
    <row r="16" spans="1:11" ht="12.75">
      <c r="A16" s="580"/>
      <c r="B16" s="44"/>
      <c r="C16" s="581"/>
      <c r="D16" s="581"/>
      <c r="E16" s="581"/>
      <c r="F16" s="31"/>
      <c r="G16" s="580"/>
      <c r="H16" s="44"/>
      <c r="I16" s="581"/>
      <c r="J16" s="582"/>
      <c r="K16" s="581"/>
    </row>
    <row r="17" spans="1:11" ht="12.75">
      <c r="A17" s="580"/>
      <c r="B17" s="44"/>
      <c r="C17" s="581"/>
      <c r="D17" s="581"/>
      <c r="E17" s="581"/>
      <c r="F17" s="31"/>
      <c r="G17" s="580"/>
      <c r="H17" s="44"/>
      <c r="I17" s="581"/>
      <c r="J17" s="582"/>
      <c r="K17" s="581"/>
    </row>
    <row r="18" spans="1:11" ht="12.75">
      <c r="A18" s="580"/>
      <c r="B18" s="44"/>
      <c r="C18" s="582"/>
      <c r="D18" s="581"/>
      <c r="E18" s="581"/>
      <c r="F18" s="31"/>
      <c r="G18" s="580"/>
      <c r="H18" s="44"/>
      <c r="I18" s="582"/>
      <c r="J18" s="582"/>
      <c r="K18" s="581"/>
    </row>
    <row r="19" spans="1:11" ht="12.75">
      <c r="A19" s="580"/>
      <c r="B19" s="44"/>
      <c r="C19" s="581"/>
      <c r="D19" s="581"/>
      <c r="E19" s="581"/>
      <c r="F19" s="31"/>
      <c r="G19" s="580"/>
      <c r="H19" s="44"/>
      <c r="I19" s="581"/>
      <c r="J19" s="582"/>
      <c r="K19" s="581"/>
    </row>
    <row r="20" spans="1:11" ht="12.75">
      <c r="A20" s="580"/>
      <c r="B20" s="44"/>
      <c r="C20" s="581"/>
      <c r="D20" s="581"/>
      <c r="E20" s="581"/>
      <c r="F20" s="31"/>
      <c r="G20" s="580"/>
      <c r="H20" s="44"/>
      <c r="I20" s="581"/>
      <c r="J20" s="582"/>
      <c r="K20" s="581"/>
    </row>
    <row r="21" spans="1:11" ht="12.75">
      <c r="A21" s="580"/>
      <c r="B21" s="44"/>
      <c r="C21" s="581"/>
      <c r="D21" s="581"/>
      <c r="E21" s="581"/>
      <c r="F21" s="31"/>
      <c r="G21" s="580"/>
      <c r="H21" s="44"/>
      <c r="I21" s="581"/>
      <c r="J21" s="582"/>
      <c r="K21" s="581"/>
    </row>
    <row r="22" spans="1:11" ht="12.75">
      <c r="A22" s="580"/>
      <c r="B22" s="44"/>
      <c r="C22" s="581"/>
      <c r="D22" s="581"/>
      <c r="E22" s="581"/>
      <c r="F22" s="31"/>
      <c r="G22" s="580"/>
      <c r="H22" s="44"/>
      <c r="I22" s="581"/>
      <c r="J22" s="582"/>
      <c r="K22" s="581"/>
    </row>
    <row r="23" spans="1:11" ht="12.75">
      <c r="A23" s="580"/>
      <c r="B23" s="44"/>
      <c r="C23" s="581"/>
      <c r="D23" s="581"/>
      <c r="E23" s="581"/>
      <c r="F23" s="31"/>
      <c r="G23" s="580"/>
      <c r="H23" s="44"/>
      <c r="I23" s="581"/>
      <c r="J23" s="582"/>
      <c r="K23" s="581"/>
    </row>
    <row r="24" spans="1:11" ht="12.75">
      <c r="A24" s="580"/>
      <c r="B24" s="44"/>
      <c r="C24" s="581"/>
      <c r="D24" s="581"/>
      <c r="E24" s="581"/>
      <c r="F24" s="31"/>
      <c r="G24" s="580"/>
      <c r="H24" s="44"/>
      <c r="I24" s="581"/>
      <c r="J24" s="582"/>
      <c r="K24" s="581"/>
    </row>
    <row r="25" spans="1:11" ht="12.75">
      <c r="A25" s="580"/>
      <c r="B25" s="44"/>
      <c r="C25" s="581"/>
      <c r="D25" s="581"/>
      <c r="E25" s="581"/>
      <c r="F25" s="31"/>
      <c r="G25" s="580"/>
      <c r="H25" s="44"/>
      <c r="I25" s="581"/>
      <c r="J25" s="582"/>
      <c r="K25" s="581"/>
    </row>
    <row r="26" spans="1:11" ht="12.75">
      <c r="A26" s="580"/>
      <c r="B26" s="44"/>
      <c r="C26" s="581"/>
      <c r="D26" s="581"/>
      <c r="E26" s="581"/>
      <c r="F26" s="31"/>
      <c r="G26" s="580"/>
      <c r="H26" s="44"/>
      <c r="I26" s="581"/>
      <c r="J26" s="582"/>
      <c r="K26" s="581"/>
    </row>
    <row r="27" spans="1:11" ht="12.75">
      <c r="A27" s="580"/>
      <c r="B27" s="44"/>
      <c r="C27" s="581"/>
      <c r="D27" s="581"/>
      <c r="E27" s="581"/>
      <c r="F27" s="31"/>
      <c r="G27" s="580"/>
      <c r="H27" s="44"/>
      <c r="I27" s="581"/>
      <c r="J27" s="582"/>
      <c r="K27" s="581"/>
    </row>
    <row r="28" spans="1:11" ht="12.75">
      <c r="A28" s="580"/>
      <c r="B28" s="44"/>
      <c r="C28" s="582"/>
      <c r="D28" s="581"/>
      <c r="E28" s="581"/>
      <c r="F28" s="31"/>
      <c r="G28" s="580"/>
      <c r="H28" s="44"/>
      <c r="I28" s="582"/>
      <c r="J28" s="582"/>
      <c r="K28" s="581"/>
    </row>
    <row r="29" spans="1:11" ht="12.75">
      <c r="A29" s="580"/>
      <c r="B29" s="417"/>
      <c r="C29" s="581"/>
      <c r="D29" s="581"/>
      <c r="E29" s="581"/>
      <c r="F29" s="45"/>
      <c r="G29" s="580"/>
      <c r="H29" s="417"/>
      <c r="I29" s="581"/>
      <c r="J29" s="582"/>
      <c r="K29" s="581"/>
    </row>
    <row r="30" spans="1:11" ht="12.75">
      <c r="A30" s="580"/>
      <c r="B30" s="44"/>
      <c r="C30" s="581"/>
      <c r="D30" s="581"/>
      <c r="E30" s="581"/>
      <c r="F30" s="31"/>
      <c r="G30" s="580"/>
      <c r="H30" s="44"/>
      <c r="I30" s="581"/>
      <c r="J30" s="582"/>
      <c r="K30" s="581"/>
    </row>
    <row r="31" spans="1:11" ht="12.75">
      <c r="A31" s="580"/>
      <c r="B31" s="44"/>
      <c r="C31" s="581"/>
      <c r="D31" s="581"/>
      <c r="E31" s="581"/>
      <c r="F31" s="31"/>
      <c r="G31" s="580"/>
      <c r="H31" s="44"/>
      <c r="I31" s="581"/>
      <c r="J31" s="582"/>
      <c r="K31" s="581"/>
    </row>
    <row r="32" spans="1:11" ht="12.75">
      <c r="A32" s="580"/>
      <c r="B32" s="44"/>
      <c r="C32" s="581"/>
      <c r="D32" s="581"/>
      <c r="E32" s="581"/>
      <c r="F32" s="31"/>
      <c r="G32" s="580"/>
      <c r="H32" s="44"/>
      <c r="I32" s="581"/>
      <c r="J32" s="582"/>
      <c r="K32" s="581"/>
    </row>
    <row r="33" spans="1:11" ht="12.75">
      <c r="A33" s="580"/>
      <c r="B33" s="44"/>
      <c r="C33" s="582"/>
      <c r="D33" s="581"/>
      <c r="E33" s="581"/>
      <c r="F33" s="31"/>
      <c r="G33" s="580"/>
      <c r="H33" s="44"/>
      <c r="I33" s="582"/>
      <c r="J33" s="582"/>
      <c r="K33" s="581"/>
    </row>
    <row r="34" spans="1:11" ht="12.75">
      <c r="A34" s="580"/>
      <c r="B34" s="44"/>
      <c r="C34" s="581"/>
      <c r="D34" s="581"/>
      <c r="E34" s="581"/>
      <c r="F34" s="31"/>
      <c r="G34" s="580"/>
      <c r="H34" s="44"/>
      <c r="I34" s="581"/>
      <c r="J34" s="582"/>
      <c r="K34" s="581"/>
    </row>
    <row r="35" spans="1:11" ht="12.75">
      <c r="A35" s="580"/>
      <c r="B35" s="44"/>
      <c r="C35" s="581"/>
      <c r="D35" s="581"/>
      <c r="E35" s="581"/>
      <c r="F35" s="31"/>
      <c r="G35" s="580"/>
      <c r="H35" s="44"/>
      <c r="I35" s="581"/>
      <c r="J35" s="582"/>
      <c r="K35" s="581"/>
    </row>
    <row r="36" spans="1:11" ht="12.75">
      <c r="A36" s="580"/>
      <c r="B36" s="44"/>
      <c r="C36" s="581"/>
      <c r="D36" s="581"/>
      <c r="E36" s="581"/>
      <c r="F36" s="31"/>
      <c r="G36" s="580"/>
      <c r="H36" s="44"/>
      <c r="I36" s="581"/>
      <c r="J36" s="582"/>
      <c r="K36" s="581"/>
    </row>
    <row r="37" spans="1:11" ht="12.75">
      <c r="A37" s="580"/>
      <c r="B37" s="44"/>
      <c r="C37" s="582"/>
      <c r="D37" s="581"/>
      <c r="E37" s="581"/>
      <c r="F37" s="31"/>
      <c r="G37" s="580"/>
      <c r="H37" s="44"/>
      <c r="I37" s="582"/>
      <c r="J37" s="582"/>
      <c r="K37" s="581"/>
    </row>
    <row r="38" spans="1:11" ht="12.75">
      <c r="A38" s="580"/>
      <c r="B38" s="44"/>
      <c r="C38" s="581"/>
      <c r="D38" s="581"/>
      <c r="E38" s="581"/>
      <c r="F38" s="31"/>
      <c r="G38" s="580"/>
      <c r="H38" s="44"/>
      <c r="I38" s="581"/>
      <c r="J38" s="581"/>
      <c r="K38" s="581"/>
    </row>
    <row r="39" spans="1:11" ht="12.75">
      <c r="A39" s="580"/>
      <c r="B39" s="44"/>
      <c r="C39" s="581"/>
      <c r="D39" s="581"/>
      <c r="E39" s="581"/>
      <c r="F39" s="31"/>
      <c r="G39" s="580"/>
      <c r="H39" s="44"/>
      <c r="I39" s="581"/>
      <c r="J39" s="582"/>
      <c r="K39" s="581"/>
    </row>
    <row r="40" spans="1:11" ht="12.75">
      <c r="A40" s="580"/>
      <c r="B40" s="44"/>
      <c r="C40" s="581"/>
      <c r="D40" s="581"/>
      <c r="E40" s="581"/>
      <c r="F40" s="31"/>
      <c r="G40" s="580"/>
      <c r="H40" s="44"/>
      <c r="I40" s="581"/>
      <c r="J40" s="582"/>
      <c r="K40" s="581"/>
    </row>
    <row r="41" spans="1:11" ht="12.75">
      <c r="A41" s="580"/>
      <c r="B41" s="44"/>
      <c r="C41" s="581"/>
      <c r="D41" s="581"/>
      <c r="E41" s="581"/>
      <c r="F41" s="31"/>
      <c r="G41" s="580"/>
      <c r="H41" s="44"/>
      <c r="I41" s="581"/>
      <c r="J41" s="582"/>
      <c r="K41" s="581"/>
    </row>
  </sheetData>
  <mergeCells count="10">
    <mergeCell ref="J6:J8"/>
    <mergeCell ref="A3:K3"/>
    <mergeCell ref="A5:A8"/>
    <mergeCell ref="C5:D5"/>
    <mergeCell ref="E5:E8"/>
    <mergeCell ref="G5:G8"/>
    <mergeCell ref="I5:J5"/>
    <mergeCell ref="K5:K8"/>
    <mergeCell ref="D6:D8"/>
    <mergeCell ref="I6:I8"/>
  </mergeCells>
  <conditionalFormatting sqref="D11:D41">
    <cfRule type="cellIs" priority="1" dxfId="0" operator="equal" stopIfTrue="1">
      <formula>0</formula>
    </cfRule>
  </conditionalFormatting>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5.xml><?xml version="1.0" encoding="utf-8"?>
<worksheet xmlns="http://schemas.openxmlformats.org/spreadsheetml/2006/main" xmlns:r="http://schemas.openxmlformats.org/officeDocument/2006/relationships">
  <dimension ref="B2:AA39"/>
  <sheetViews>
    <sheetView showGridLines="0" showRowColHeaders="0" zoomScale="75" zoomScaleNormal="75" zoomScaleSheetLayoutView="100" workbookViewId="0" topLeftCell="A1">
      <selection activeCell="A1" sqref="A1"/>
    </sheetView>
  </sheetViews>
  <sheetFormatPr defaultColWidth="9.140625" defaultRowHeight="12.75"/>
  <cols>
    <col min="1" max="1" width="1.7109375" style="0" customWidth="1"/>
    <col min="3" max="3" width="6.140625" style="0" customWidth="1"/>
    <col min="4" max="4" width="0.85546875" style="0" customWidth="1"/>
    <col min="5" max="5" width="7.57421875" style="0" customWidth="1"/>
    <col min="6" max="6" width="3.00390625" style="0" hidden="1" customWidth="1"/>
    <col min="7" max="8" width="7.140625" style="0" customWidth="1"/>
    <col min="9" max="9" width="5.8515625" style="0" customWidth="1"/>
    <col min="10" max="10" width="0.5625" style="0" customWidth="1"/>
    <col min="11" max="11" width="4.28125" style="0" customWidth="1"/>
    <col min="12" max="12" width="5.421875" style="0" customWidth="1"/>
    <col min="13" max="13" width="5.00390625" style="0" customWidth="1"/>
    <col min="14" max="14" width="6.140625" style="0" customWidth="1"/>
    <col min="15" max="15" width="6.8515625" style="0" customWidth="1"/>
    <col min="16" max="16" width="6.28125" style="0" customWidth="1"/>
    <col min="17" max="17" width="6.7109375" style="0" customWidth="1"/>
    <col min="18" max="18" width="0.71875" style="0" customWidth="1"/>
    <col min="19" max="19" width="8.57421875" style="0" customWidth="1"/>
    <col min="20" max="20" width="9.57421875" style="0" customWidth="1"/>
    <col min="22" max="22" width="7.8515625" style="0" customWidth="1"/>
    <col min="23" max="23" width="8.421875" style="0" customWidth="1"/>
    <col min="24" max="25" width="6.7109375" style="0" customWidth="1"/>
    <col min="26" max="26" width="1.8515625" style="0" customWidth="1"/>
    <col min="27" max="27" width="15.00390625" style="0" customWidth="1"/>
    <col min="28" max="28" width="13.140625" style="0" bestFit="1" customWidth="1"/>
  </cols>
  <sheetData>
    <row r="2" spans="2:25" ht="15" customHeight="1">
      <c r="B2" s="778" t="s">
        <v>392</v>
      </c>
      <c r="C2" s="778"/>
      <c r="D2" s="778"/>
      <c r="E2" s="778"/>
      <c r="F2" s="778"/>
      <c r="G2" s="778"/>
      <c r="H2" s="778"/>
      <c r="I2" s="778"/>
      <c r="J2" s="778"/>
      <c r="K2" s="778"/>
      <c r="L2" s="778"/>
      <c r="M2" s="778"/>
      <c r="N2" s="778"/>
      <c r="O2" s="778"/>
      <c r="P2" s="778"/>
      <c r="Q2" s="778"/>
      <c r="R2" s="778"/>
      <c r="S2" s="778"/>
      <c r="T2" s="778"/>
      <c r="U2" s="778"/>
      <c r="V2" s="778"/>
      <c r="W2" s="778"/>
      <c r="X2" s="778"/>
      <c r="Y2" s="778"/>
    </row>
    <row r="3" ht="12.75" customHeight="1"/>
    <row r="4" spans="2:27" ht="15.75" customHeight="1">
      <c r="B4" s="779" t="s">
        <v>43</v>
      </c>
      <c r="C4" s="779"/>
      <c r="D4" s="779"/>
      <c r="E4" s="779"/>
      <c r="F4" s="779"/>
      <c r="G4" s="779"/>
      <c r="H4" s="779"/>
      <c r="I4" s="779"/>
      <c r="J4" s="779"/>
      <c r="K4" s="779"/>
      <c r="L4" s="779"/>
      <c r="M4" s="779"/>
      <c r="N4" s="779"/>
      <c r="O4" s="779"/>
      <c r="P4" s="779"/>
      <c r="Q4" s="779"/>
      <c r="R4" s="779"/>
      <c r="S4" s="779"/>
      <c r="T4" s="779"/>
      <c r="U4" s="779"/>
      <c r="V4" s="779"/>
      <c r="W4" s="779"/>
      <c r="X4" s="779"/>
      <c r="Y4" s="779"/>
      <c r="Z4" s="3"/>
      <c r="AA4" s="4"/>
    </row>
    <row r="5" spans="2:27" ht="12" customHeight="1">
      <c r="B5" s="3"/>
      <c r="C5" s="3"/>
      <c r="D5" s="5"/>
      <c r="E5" s="6"/>
      <c r="F5" s="6"/>
      <c r="G5" s="6"/>
      <c r="H5" s="5"/>
      <c r="I5" s="5"/>
      <c r="J5" s="5"/>
      <c r="K5" s="5"/>
      <c r="L5" s="5"/>
      <c r="M5" s="5"/>
      <c r="N5" s="3"/>
      <c r="O5" s="7"/>
      <c r="P5" s="3"/>
      <c r="Q5" s="3"/>
      <c r="R5" s="3"/>
      <c r="S5" s="8"/>
      <c r="T5" s="3"/>
      <c r="U5" s="3"/>
      <c r="V5" s="3"/>
      <c r="W5" s="3"/>
      <c r="X5" s="3"/>
      <c r="Y5" s="3"/>
      <c r="Z5" s="3"/>
      <c r="AA5" s="9"/>
    </row>
    <row r="6" spans="2:25" ht="12.75" customHeight="1">
      <c r="B6" s="651" t="s">
        <v>44</v>
      </c>
      <c r="C6" s="834"/>
      <c r="D6" s="10"/>
      <c r="E6" s="843" t="s">
        <v>0</v>
      </c>
      <c r="F6" s="11"/>
      <c r="G6" s="846" t="s">
        <v>1</v>
      </c>
      <c r="H6" s="847"/>
      <c r="I6" s="848"/>
      <c r="J6" s="12"/>
      <c r="K6" s="846" t="s">
        <v>2</v>
      </c>
      <c r="L6" s="847"/>
      <c r="M6" s="847"/>
      <c r="N6" s="847"/>
      <c r="O6" s="847"/>
      <c r="P6" s="847"/>
      <c r="Q6" s="848"/>
      <c r="R6" s="13"/>
      <c r="S6" s="849" t="s">
        <v>3</v>
      </c>
      <c r="T6" s="850"/>
      <c r="U6" s="850"/>
      <c r="V6" s="850"/>
      <c r="W6" s="850"/>
      <c r="X6" s="850"/>
      <c r="Y6" s="851"/>
    </row>
    <row r="7" spans="2:25" ht="12" customHeight="1">
      <c r="B7" s="835"/>
      <c r="C7" s="836"/>
      <c r="D7" s="15"/>
      <c r="E7" s="844"/>
      <c r="F7" s="11"/>
      <c r="G7" s="841" t="s">
        <v>5</v>
      </c>
      <c r="H7" s="841" t="s">
        <v>6</v>
      </c>
      <c r="I7" s="147" t="s">
        <v>7</v>
      </c>
      <c r="J7" s="16"/>
      <c r="K7" s="841" t="s">
        <v>128</v>
      </c>
      <c r="L7" s="841" t="s">
        <v>129</v>
      </c>
      <c r="M7" s="841" t="s">
        <v>130</v>
      </c>
      <c r="N7" s="841" t="s">
        <v>131</v>
      </c>
      <c r="O7" s="841" t="s">
        <v>132</v>
      </c>
      <c r="P7" s="147" t="s">
        <v>8</v>
      </c>
      <c r="Q7" s="147" t="s">
        <v>7</v>
      </c>
      <c r="R7" s="17"/>
      <c r="S7" s="149" t="s">
        <v>11</v>
      </c>
      <c r="T7" s="150" t="s">
        <v>10</v>
      </c>
      <c r="U7" s="150" t="s">
        <v>9</v>
      </c>
      <c r="V7" s="150" t="s">
        <v>139</v>
      </c>
      <c r="W7" s="150" t="s">
        <v>141</v>
      </c>
      <c r="X7" s="841" t="s">
        <v>89</v>
      </c>
      <c r="Y7" s="150" t="s">
        <v>7</v>
      </c>
    </row>
    <row r="8" spans="2:25" ht="12.75">
      <c r="B8" s="837"/>
      <c r="C8" s="838"/>
      <c r="D8" s="10"/>
      <c r="E8" s="845"/>
      <c r="F8" s="11"/>
      <c r="G8" s="842"/>
      <c r="H8" s="842"/>
      <c r="I8" s="148" t="s">
        <v>12</v>
      </c>
      <c r="J8" s="16"/>
      <c r="K8" s="842"/>
      <c r="L8" s="842"/>
      <c r="M8" s="842"/>
      <c r="N8" s="842"/>
      <c r="O8" s="842"/>
      <c r="P8" s="148" t="s">
        <v>13</v>
      </c>
      <c r="Q8" s="148" t="s">
        <v>12</v>
      </c>
      <c r="R8" s="16"/>
      <c r="S8" s="151" t="s">
        <v>16</v>
      </c>
      <c r="T8" s="151" t="s">
        <v>15</v>
      </c>
      <c r="U8" s="151" t="s">
        <v>14</v>
      </c>
      <c r="V8" s="151" t="s">
        <v>140</v>
      </c>
      <c r="W8" s="151" t="s">
        <v>142</v>
      </c>
      <c r="X8" s="842"/>
      <c r="Y8" s="151" t="s">
        <v>12</v>
      </c>
    </row>
    <row r="9" spans="2:25" ht="4.5" customHeight="1">
      <c r="B9" s="18"/>
      <c r="C9" s="3"/>
      <c r="D9" s="19"/>
      <c r="E9" s="20"/>
      <c r="F9" s="15"/>
      <c r="G9" s="15"/>
      <c r="H9" s="21"/>
      <c r="I9" s="21"/>
      <c r="J9" s="15"/>
      <c r="K9" s="15"/>
      <c r="L9" s="21"/>
      <c r="M9" s="184"/>
      <c r="N9" s="101"/>
      <c r="O9" s="58"/>
      <c r="P9" s="58"/>
      <c r="Q9" s="58"/>
      <c r="R9" s="25"/>
      <c r="S9" s="58"/>
      <c r="T9" s="58"/>
      <c r="U9" s="58"/>
      <c r="V9" s="58"/>
      <c r="W9" s="58"/>
      <c r="X9" s="58"/>
      <c r="Y9" s="58"/>
    </row>
    <row r="10" spans="2:27" ht="12.75">
      <c r="B10" s="839" t="s">
        <v>110</v>
      </c>
      <c r="C10" s="840"/>
      <c r="D10" s="172"/>
      <c r="E10" s="241">
        <f>SUM(E11:E34)</f>
        <v>4788</v>
      </c>
      <c r="F10" s="242"/>
      <c r="G10" s="243">
        <f>SUM(G11:G34)</f>
        <v>3642</v>
      </c>
      <c r="H10" s="313">
        <f>SUM(H11:H34)</f>
        <v>1037</v>
      </c>
      <c r="I10" s="244">
        <f>SUM(I11:I34)</f>
        <v>109</v>
      </c>
      <c r="J10" s="242"/>
      <c r="K10" s="243">
        <f aca="true" t="shared" si="0" ref="K10:P10">SUM(K11:K34)</f>
        <v>136</v>
      </c>
      <c r="L10" s="313">
        <f t="shared" si="0"/>
        <v>66</v>
      </c>
      <c r="M10" s="313">
        <f t="shared" si="0"/>
        <v>233</v>
      </c>
      <c r="N10" s="313">
        <f t="shared" si="0"/>
        <v>1361</v>
      </c>
      <c r="O10" s="313">
        <f t="shared" si="0"/>
        <v>1791</v>
      </c>
      <c r="P10" s="313">
        <f t="shared" si="0"/>
        <v>695</v>
      </c>
      <c r="Q10" s="244">
        <f>SUM(Q11:Q34)</f>
        <v>506</v>
      </c>
      <c r="R10" s="246"/>
      <c r="S10" s="243">
        <f aca="true" t="shared" si="1" ref="S10:X10">SUM(S11:S34)</f>
        <v>676</v>
      </c>
      <c r="T10" s="313">
        <f t="shared" si="1"/>
        <v>618</v>
      </c>
      <c r="U10" s="313">
        <f t="shared" si="1"/>
        <v>1734</v>
      </c>
      <c r="V10" s="313">
        <f t="shared" si="1"/>
        <v>312</v>
      </c>
      <c r="W10" s="313">
        <f t="shared" si="1"/>
        <v>866</v>
      </c>
      <c r="X10" s="313">
        <f t="shared" si="1"/>
        <v>91</v>
      </c>
      <c r="Y10" s="244">
        <f>SUM(Y11:Y34)</f>
        <v>491</v>
      </c>
      <c r="AA10" s="293"/>
    </row>
    <row r="11" spans="2:27" ht="12.75">
      <c r="B11" s="27" t="s">
        <v>394</v>
      </c>
      <c r="C11" s="28"/>
      <c r="D11" s="29"/>
      <c r="E11" s="30">
        <f>SUM(G11:I11)</f>
        <v>23</v>
      </c>
      <c r="F11" s="133"/>
      <c r="G11" s="32">
        <v>21</v>
      </c>
      <c r="H11" s="33">
        <v>2</v>
      </c>
      <c r="I11" s="34">
        <v>0</v>
      </c>
      <c r="J11" s="133"/>
      <c r="K11" s="32">
        <v>1</v>
      </c>
      <c r="L11" s="33">
        <v>0</v>
      </c>
      <c r="M11" s="33">
        <v>1</v>
      </c>
      <c r="N11" s="33">
        <v>7</v>
      </c>
      <c r="O11" s="33">
        <v>8</v>
      </c>
      <c r="P11" s="33">
        <v>2</v>
      </c>
      <c r="Q11" s="34">
        <v>4</v>
      </c>
      <c r="R11" s="245"/>
      <c r="S11" s="32">
        <v>4</v>
      </c>
      <c r="T11" s="33">
        <v>6</v>
      </c>
      <c r="U11" s="33">
        <v>5</v>
      </c>
      <c r="V11" s="33">
        <v>5</v>
      </c>
      <c r="W11" s="33">
        <v>3</v>
      </c>
      <c r="X11" s="33">
        <v>0</v>
      </c>
      <c r="Y11" s="34">
        <v>0</v>
      </c>
      <c r="AA11" s="293"/>
    </row>
    <row r="12" spans="2:27" ht="12.75">
      <c r="B12" s="35" t="s">
        <v>395</v>
      </c>
      <c r="C12" s="36"/>
      <c r="D12" s="44"/>
      <c r="E12" s="316">
        <f aca="true" t="shared" si="2" ref="E12:E19">SUM(G12:I12)</f>
        <v>88</v>
      </c>
      <c r="F12" s="133" t="s">
        <v>126</v>
      </c>
      <c r="G12" s="38">
        <v>62</v>
      </c>
      <c r="H12" s="39">
        <v>24</v>
      </c>
      <c r="I12" s="40">
        <v>2</v>
      </c>
      <c r="J12" s="133"/>
      <c r="K12" s="38">
        <v>4</v>
      </c>
      <c r="L12" s="39">
        <v>3</v>
      </c>
      <c r="M12" s="39">
        <v>2</v>
      </c>
      <c r="N12" s="39">
        <v>16</v>
      </c>
      <c r="O12" s="39">
        <v>32</v>
      </c>
      <c r="P12" s="39">
        <v>9</v>
      </c>
      <c r="Q12" s="40">
        <v>22</v>
      </c>
      <c r="R12" s="245"/>
      <c r="S12" s="38">
        <v>4</v>
      </c>
      <c r="T12" s="39">
        <v>8</v>
      </c>
      <c r="U12" s="39">
        <v>50</v>
      </c>
      <c r="V12" s="39">
        <v>18</v>
      </c>
      <c r="W12" s="39">
        <v>7</v>
      </c>
      <c r="X12" s="39">
        <v>0</v>
      </c>
      <c r="Y12" s="52">
        <v>1</v>
      </c>
      <c r="AA12" s="293"/>
    </row>
    <row r="13" spans="2:27" ht="12.75">
      <c r="B13" s="41" t="s">
        <v>396</v>
      </c>
      <c r="C13" s="28"/>
      <c r="D13" s="44"/>
      <c r="E13" s="30">
        <f t="shared" si="2"/>
        <v>166</v>
      </c>
      <c r="F13" s="133"/>
      <c r="G13" s="32">
        <v>126</v>
      </c>
      <c r="H13" s="33">
        <v>38</v>
      </c>
      <c r="I13" s="34">
        <v>2</v>
      </c>
      <c r="J13" s="133"/>
      <c r="K13" s="32">
        <v>3</v>
      </c>
      <c r="L13" s="33">
        <v>3</v>
      </c>
      <c r="M13" s="33">
        <v>9</v>
      </c>
      <c r="N13" s="33">
        <v>45</v>
      </c>
      <c r="O13" s="33">
        <v>63</v>
      </c>
      <c r="P13" s="33">
        <v>25</v>
      </c>
      <c r="Q13" s="34">
        <v>18</v>
      </c>
      <c r="R13" s="245"/>
      <c r="S13" s="32">
        <v>21</v>
      </c>
      <c r="T13" s="33">
        <v>30</v>
      </c>
      <c r="U13" s="33">
        <v>74</v>
      </c>
      <c r="V13" s="33">
        <v>5</v>
      </c>
      <c r="W13" s="33">
        <v>31</v>
      </c>
      <c r="X13" s="33">
        <v>1</v>
      </c>
      <c r="Y13" s="34">
        <v>4</v>
      </c>
      <c r="Z13" s="154"/>
      <c r="AA13" s="293"/>
    </row>
    <row r="14" spans="2:27" ht="12.75">
      <c r="B14" s="35" t="s">
        <v>397</v>
      </c>
      <c r="C14" s="36"/>
      <c r="D14" s="44"/>
      <c r="E14" s="316">
        <f t="shared" si="2"/>
        <v>85</v>
      </c>
      <c r="F14" s="136"/>
      <c r="G14" s="38">
        <v>74</v>
      </c>
      <c r="H14" s="39">
        <v>11</v>
      </c>
      <c r="I14" s="40">
        <v>0</v>
      </c>
      <c r="J14" s="133"/>
      <c r="K14" s="38">
        <v>5</v>
      </c>
      <c r="L14" s="39">
        <v>2</v>
      </c>
      <c r="M14" s="39">
        <v>3</v>
      </c>
      <c r="N14" s="39">
        <v>12</v>
      </c>
      <c r="O14" s="39">
        <v>16</v>
      </c>
      <c r="P14" s="39">
        <v>11</v>
      </c>
      <c r="Q14" s="40">
        <v>36</v>
      </c>
      <c r="R14" s="245"/>
      <c r="S14" s="38">
        <v>1</v>
      </c>
      <c r="T14" s="39">
        <v>6</v>
      </c>
      <c r="U14" s="39">
        <v>18</v>
      </c>
      <c r="V14" s="39">
        <v>15</v>
      </c>
      <c r="W14" s="39">
        <v>31</v>
      </c>
      <c r="X14" s="39">
        <v>0</v>
      </c>
      <c r="Y14" s="52">
        <v>14</v>
      </c>
      <c r="AA14" s="293"/>
    </row>
    <row r="15" spans="2:27" ht="12.75">
      <c r="B15" s="41" t="s">
        <v>398</v>
      </c>
      <c r="C15" s="43"/>
      <c r="D15" s="44"/>
      <c r="E15" s="30">
        <f t="shared" si="2"/>
        <v>414</v>
      </c>
      <c r="F15" s="133"/>
      <c r="G15" s="32">
        <v>331</v>
      </c>
      <c r="H15" s="33">
        <v>83</v>
      </c>
      <c r="I15" s="34">
        <v>0</v>
      </c>
      <c r="J15" s="133"/>
      <c r="K15" s="32">
        <v>14</v>
      </c>
      <c r="L15" s="33">
        <v>3</v>
      </c>
      <c r="M15" s="33">
        <v>12</v>
      </c>
      <c r="N15" s="33">
        <v>145</v>
      </c>
      <c r="O15" s="33">
        <v>184</v>
      </c>
      <c r="P15" s="33">
        <v>51</v>
      </c>
      <c r="Q15" s="34">
        <v>5</v>
      </c>
      <c r="R15" s="245"/>
      <c r="S15" s="32">
        <v>75</v>
      </c>
      <c r="T15" s="33">
        <v>82</v>
      </c>
      <c r="U15" s="33">
        <v>132</v>
      </c>
      <c r="V15" s="33">
        <v>59</v>
      </c>
      <c r="W15" s="33">
        <v>62</v>
      </c>
      <c r="X15" s="33">
        <v>4</v>
      </c>
      <c r="Y15" s="34">
        <v>0</v>
      </c>
      <c r="AA15" s="293"/>
    </row>
    <row r="16" spans="2:27" ht="12.75">
      <c r="B16" s="35" t="s">
        <v>399</v>
      </c>
      <c r="C16" s="36"/>
      <c r="D16" s="44"/>
      <c r="E16" s="316">
        <f t="shared" si="2"/>
        <v>73</v>
      </c>
      <c r="F16" s="133"/>
      <c r="G16" s="38">
        <v>61</v>
      </c>
      <c r="H16" s="39">
        <v>11</v>
      </c>
      <c r="I16" s="40">
        <v>1</v>
      </c>
      <c r="J16" s="133"/>
      <c r="K16" s="38">
        <v>3</v>
      </c>
      <c r="L16" s="39">
        <v>3</v>
      </c>
      <c r="M16" s="39">
        <v>4</v>
      </c>
      <c r="N16" s="39">
        <v>26</v>
      </c>
      <c r="O16" s="39">
        <v>28</v>
      </c>
      <c r="P16" s="39">
        <v>6</v>
      </c>
      <c r="Q16" s="40">
        <v>3</v>
      </c>
      <c r="R16" s="245"/>
      <c r="S16" s="38">
        <v>4</v>
      </c>
      <c r="T16" s="39">
        <v>10</v>
      </c>
      <c r="U16" s="39">
        <v>16</v>
      </c>
      <c r="V16" s="39">
        <v>14</v>
      </c>
      <c r="W16" s="39">
        <v>26</v>
      </c>
      <c r="X16" s="39">
        <v>1</v>
      </c>
      <c r="Y16" s="52">
        <v>2</v>
      </c>
      <c r="AA16" s="293"/>
    </row>
    <row r="17" spans="2:27" ht="12.75">
      <c r="B17" s="41" t="s">
        <v>400</v>
      </c>
      <c r="C17" s="43"/>
      <c r="D17" s="44"/>
      <c r="E17" s="30">
        <f t="shared" si="2"/>
        <v>8</v>
      </c>
      <c r="F17" s="133" t="s">
        <v>126</v>
      </c>
      <c r="G17" s="32">
        <v>3</v>
      </c>
      <c r="H17" s="33">
        <v>0</v>
      </c>
      <c r="I17" s="34">
        <v>5</v>
      </c>
      <c r="J17" s="133"/>
      <c r="K17" s="32">
        <v>0</v>
      </c>
      <c r="L17" s="33">
        <v>0</v>
      </c>
      <c r="M17" s="33">
        <v>0</v>
      </c>
      <c r="N17" s="33">
        <v>6</v>
      </c>
      <c r="O17" s="33">
        <v>2</v>
      </c>
      <c r="P17" s="33">
        <v>0</v>
      </c>
      <c r="Q17" s="34">
        <v>0</v>
      </c>
      <c r="R17" s="245"/>
      <c r="S17" s="32">
        <v>3</v>
      </c>
      <c r="T17" s="33">
        <v>5</v>
      </c>
      <c r="U17" s="33">
        <v>0</v>
      </c>
      <c r="V17" s="33">
        <v>0</v>
      </c>
      <c r="W17" s="33">
        <v>0</v>
      </c>
      <c r="X17" s="33">
        <v>0</v>
      </c>
      <c r="Y17" s="34">
        <v>0</v>
      </c>
      <c r="AA17" s="293"/>
    </row>
    <row r="18" spans="2:27" s="418" customFormat="1" ht="12.75">
      <c r="B18" s="35" t="s">
        <v>401</v>
      </c>
      <c r="C18" s="36"/>
      <c r="D18" s="417"/>
      <c r="E18" s="316">
        <f t="shared" si="2"/>
        <v>83</v>
      </c>
      <c r="F18" s="419"/>
      <c r="G18" s="315">
        <v>63</v>
      </c>
      <c r="H18" s="135">
        <v>19</v>
      </c>
      <c r="I18" s="314">
        <v>1</v>
      </c>
      <c r="J18" s="133"/>
      <c r="K18" s="315">
        <v>4</v>
      </c>
      <c r="L18" s="135">
        <v>3</v>
      </c>
      <c r="M18" s="135">
        <v>2</v>
      </c>
      <c r="N18" s="135">
        <v>21</v>
      </c>
      <c r="O18" s="135">
        <v>33</v>
      </c>
      <c r="P18" s="135">
        <v>14</v>
      </c>
      <c r="Q18" s="314">
        <v>6</v>
      </c>
      <c r="R18" s="135"/>
      <c r="S18" s="315">
        <v>20</v>
      </c>
      <c r="T18" s="135">
        <v>8</v>
      </c>
      <c r="U18" s="135">
        <v>32</v>
      </c>
      <c r="V18" s="135">
        <v>4</v>
      </c>
      <c r="W18" s="135">
        <v>18</v>
      </c>
      <c r="X18" s="135">
        <v>1</v>
      </c>
      <c r="Y18" s="314">
        <v>0</v>
      </c>
      <c r="AA18" s="293"/>
    </row>
    <row r="19" spans="2:27" ht="12.75">
      <c r="B19" s="41" t="s">
        <v>403</v>
      </c>
      <c r="C19" s="43"/>
      <c r="D19" s="44"/>
      <c r="E19" s="30">
        <f t="shared" si="2"/>
        <v>337</v>
      </c>
      <c r="F19" s="134"/>
      <c r="G19" s="32">
        <v>262</v>
      </c>
      <c r="H19" s="33">
        <v>54</v>
      </c>
      <c r="I19" s="34">
        <v>21</v>
      </c>
      <c r="J19" s="134"/>
      <c r="K19" s="32">
        <v>13</v>
      </c>
      <c r="L19" s="33">
        <v>2</v>
      </c>
      <c r="M19" s="33">
        <v>12</v>
      </c>
      <c r="N19" s="33">
        <v>79</v>
      </c>
      <c r="O19" s="33">
        <v>123</v>
      </c>
      <c r="P19" s="33">
        <v>38</v>
      </c>
      <c r="Q19" s="34">
        <v>70</v>
      </c>
      <c r="R19" s="635"/>
      <c r="S19" s="32">
        <v>20</v>
      </c>
      <c r="T19" s="33">
        <v>18</v>
      </c>
      <c r="U19" s="33">
        <v>109</v>
      </c>
      <c r="V19" s="33">
        <v>29</v>
      </c>
      <c r="W19" s="33">
        <v>50</v>
      </c>
      <c r="X19" s="33">
        <v>8</v>
      </c>
      <c r="Y19" s="34">
        <v>103</v>
      </c>
      <c r="AA19" s="293"/>
    </row>
    <row r="20" spans="2:27" ht="12.75">
      <c r="B20" s="35" t="s">
        <v>405</v>
      </c>
      <c r="C20" s="36"/>
      <c r="D20" s="44"/>
      <c r="E20" s="316">
        <f>SUM(G20:I20)</f>
        <v>114</v>
      </c>
      <c r="F20" s="133"/>
      <c r="G20" s="315">
        <v>92</v>
      </c>
      <c r="H20" s="135">
        <v>22</v>
      </c>
      <c r="I20" s="314">
        <v>0</v>
      </c>
      <c r="J20" s="133"/>
      <c r="K20" s="315">
        <v>3</v>
      </c>
      <c r="L20" s="135">
        <v>1</v>
      </c>
      <c r="M20" s="135">
        <v>3</v>
      </c>
      <c r="N20" s="135">
        <v>18</v>
      </c>
      <c r="O20" s="135">
        <v>40</v>
      </c>
      <c r="P20" s="135">
        <v>9</v>
      </c>
      <c r="Q20" s="314">
        <v>40</v>
      </c>
      <c r="R20" s="245"/>
      <c r="S20" s="315">
        <v>2</v>
      </c>
      <c r="T20" s="135">
        <v>2</v>
      </c>
      <c r="U20" s="135">
        <v>44</v>
      </c>
      <c r="V20" s="135">
        <v>0</v>
      </c>
      <c r="W20" s="135">
        <v>1</v>
      </c>
      <c r="X20" s="135">
        <v>0</v>
      </c>
      <c r="Y20" s="314">
        <v>65</v>
      </c>
      <c r="AA20" s="293"/>
    </row>
    <row r="21" spans="2:27" ht="12.75">
      <c r="B21" s="41" t="s">
        <v>407</v>
      </c>
      <c r="C21" s="43"/>
      <c r="D21" s="44"/>
      <c r="E21" s="30">
        <f>SUM(G21:I21)</f>
        <v>45</v>
      </c>
      <c r="F21" s="134"/>
      <c r="G21" s="32">
        <v>37</v>
      </c>
      <c r="H21" s="33">
        <v>8</v>
      </c>
      <c r="I21" s="34">
        <v>0</v>
      </c>
      <c r="J21" s="134"/>
      <c r="K21" s="32">
        <v>2</v>
      </c>
      <c r="L21" s="33">
        <v>0</v>
      </c>
      <c r="M21" s="33">
        <v>0</v>
      </c>
      <c r="N21" s="33">
        <v>14</v>
      </c>
      <c r="O21" s="33">
        <v>13</v>
      </c>
      <c r="P21" s="33">
        <v>2</v>
      </c>
      <c r="Q21" s="34">
        <v>14</v>
      </c>
      <c r="R21" s="635"/>
      <c r="S21" s="32">
        <v>5</v>
      </c>
      <c r="T21" s="33">
        <v>12</v>
      </c>
      <c r="U21" s="33">
        <v>17</v>
      </c>
      <c r="V21" s="33">
        <v>5</v>
      </c>
      <c r="W21" s="33">
        <v>6</v>
      </c>
      <c r="X21" s="33">
        <v>0</v>
      </c>
      <c r="Y21" s="34">
        <v>0</v>
      </c>
      <c r="AA21" s="293"/>
    </row>
    <row r="22" spans="2:27" ht="12.75">
      <c r="B22" s="35" t="s">
        <v>408</v>
      </c>
      <c r="C22" s="36"/>
      <c r="D22" s="44"/>
      <c r="E22" s="316">
        <f aca="true" t="shared" si="3" ref="E22:E34">SUM(G22:I22)</f>
        <v>297</v>
      </c>
      <c r="F22" s="133"/>
      <c r="G22" s="315">
        <v>241</v>
      </c>
      <c r="H22" s="135">
        <v>55</v>
      </c>
      <c r="I22" s="314">
        <v>1</v>
      </c>
      <c r="J22" s="133"/>
      <c r="K22" s="315">
        <v>16</v>
      </c>
      <c r="L22" s="135">
        <v>1</v>
      </c>
      <c r="M22" s="135">
        <v>32</v>
      </c>
      <c r="N22" s="135">
        <v>92</v>
      </c>
      <c r="O22" s="135">
        <v>109</v>
      </c>
      <c r="P22" s="135">
        <v>32</v>
      </c>
      <c r="Q22" s="314">
        <v>15</v>
      </c>
      <c r="R22" s="245"/>
      <c r="S22" s="315">
        <v>45</v>
      </c>
      <c r="T22" s="135">
        <v>28</v>
      </c>
      <c r="U22" s="135">
        <v>159</v>
      </c>
      <c r="V22" s="135">
        <v>6</v>
      </c>
      <c r="W22" s="135">
        <v>59</v>
      </c>
      <c r="X22" s="135">
        <v>0</v>
      </c>
      <c r="Y22" s="314">
        <v>0</v>
      </c>
      <c r="AA22" s="293"/>
    </row>
    <row r="23" spans="2:27" ht="12.75">
      <c r="B23" s="41" t="s">
        <v>409</v>
      </c>
      <c r="C23" s="43"/>
      <c r="D23" s="44"/>
      <c r="E23" s="30">
        <f t="shared" si="3"/>
        <v>64</v>
      </c>
      <c r="F23" s="134"/>
      <c r="G23" s="32">
        <v>53</v>
      </c>
      <c r="H23" s="33">
        <v>10</v>
      </c>
      <c r="I23" s="34">
        <v>1</v>
      </c>
      <c r="J23" s="134"/>
      <c r="K23" s="32">
        <v>0</v>
      </c>
      <c r="L23" s="33">
        <v>2</v>
      </c>
      <c r="M23" s="33">
        <v>4</v>
      </c>
      <c r="N23" s="33">
        <v>16</v>
      </c>
      <c r="O23" s="33">
        <v>21</v>
      </c>
      <c r="P23" s="33">
        <v>19</v>
      </c>
      <c r="Q23" s="34">
        <v>2</v>
      </c>
      <c r="R23" s="635"/>
      <c r="S23" s="32">
        <v>4</v>
      </c>
      <c r="T23" s="33">
        <v>3</v>
      </c>
      <c r="U23" s="33">
        <v>31</v>
      </c>
      <c r="V23" s="33">
        <v>7</v>
      </c>
      <c r="W23" s="33">
        <v>19</v>
      </c>
      <c r="X23" s="33">
        <v>0</v>
      </c>
      <c r="Y23" s="34">
        <v>0</v>
      </c>
      <c r="AA23" s="293"/>
    </row>
    <row r="24" spans="2:27" ht="12.75">
      <c r="B24" s="35" t="s">
        <v>410</v>
      </c>
      <c r="C24" s="36"/>
      <c r="D24" s="44"/>
      <c r="E24" s="316">
        <f t="shared" si="3"/>
        <v>29</v>
      </c>
      <c r="F24" s="133"/>
      <c r="G24" s="315">
        <v>23</v>
      </c>
      <c r="H24" s="135">
        <v>6</v>
      </c>
      <c r="I24" s="314">
        <v>0</v>
      </c>
      <c r="J24" s="133"/>
      <c r="K24" s="315">
        <v>3</v>
      </c>
      <c r="L24" s="135">
        <v>0</v>
      </c>
      <c r="M24" s="135">
        <v>2</v>
      </c>
      <c r="N24" s="135">
        <v>10</v>
      </c>
      <c r="O24" s="135">
        <v>13</v>
      </c>
      <c r="P24" s="135">
        <v>1</v>
      </c>
      <c r="Q24" s="314">
        <v>0</v>
      </c>
      <c r="R24" s="245"/>
      <c r="S24" s="315">
        <v>2</v>
      </c>
      <c r="T24" s="135">
        <v>5</v>
      </c>
      <c r="U24" s="135">
        <v>2</v>
      </c>
      <c r="V24" s="135">
        <v>8</v>
      </c>
      <c r="W24" s="135">
        <v>12</v>
      </c>
      <c r="X24" s="135">
        <v>0</v>
      </c>
      <c r="Y24" s="314">
        <v>0</v>
      </c>
      <c r="AA24" s="293"/>
    </row>
    <row r="25" spans="2:27" ht="12.75">
      <c r="B25" s="41" t="s">
        <v>411</v>
      </c>
      <c r="C25" s="43"/>
      <c r="D25" s="44"/>
      <c r="E25" s="30">
        <f t="shared" si="3"/>
        <v>80</v>
      </c>
      <c r="F25" s="134"/>
      <c r="G25" s="32">
        <v>61</v>
      </c>
      <c r="H25" s="33">
        <v>18</v>
      </c>
      <c r="I25" s="34">
        <v>1</v>
      </c>
      <c r="J25" s="134"/>
      <c r="K25" s="32">
        <v>4</v>
      </c>
      <c r="L25" s="33">
        <v>0</v>
      </c>
      <c r="M25" s="33">
        <v>0</v>
      </c>
      <c r="N25" s="33">
        <v>32</v>
      </c>
      <c r="O25" s="33">
        <v>27</v>
      </c>
      <c r="P25" s="33">
        <v>13</v>
      </c>
      <c r="Q25" s="34">
        <v>4</v>
      </c>
      <c r="R25" s="635"/>
      <c r="S25" s="32">
        <v>6</v>
      </c>
      <c r="T25" s="33">
        <v>12</v>
      </c>
      <c r="U25" s="33">
        <v>26</v>
      </c>
      <c r="V25" s="33">
        <v>14</v>
      </c>
      <c r="W25" s="33">
        <v>18</v>
      </c>
      <c r="X25" s="33">
        <v>3</v>
      </c>
      <c r="Y25" s="34">
        <v>1</v>
      </c>
      <c r="AA25" s="293"/>
    </row>
    <row r="26" spans="2:27" ht="12.75">
      <c r="B26" s="35" t="s">
        <v>412</v>
      </c>
      <c r="C26" s="36"/>
      <c r="D26" s="44"/>
      <c r="E26" s="316">
        <f t="shared" si="3"/>
        <v>136</v>
      </c>
      <c r="F26" s="133"/>
      <c r="G26" s="315">
        <v>107</v>
      </c>
      <c r="H26" s="135">
        <v>29</v>
      </c>
      <c r="I26" s="314">
        <v>0</v>
      </c>
      <c r="J26" s="133"/>
      <c r="K26" s="315">
        <v>0</v>
      </c>
      <c r="L26" s="135">
        <v>9</v>
      </c>
      <c r="M26" s="135">
        <v>31</v>
      </c>
      <c r="N26" s="135">
        <v>39</v>
      </c>
      <c r="O26" s="135">
        <v>42</v>
      </c>
      <c r="P26" s="135">
        <v>11</v>
      </c>
      <c r="Q26" s="314">
        <v>4</v>
      </c>
      <c r="R26" s="245"/>
      <c r="S26" s="315">
        <v>99</v>
      </c>
      <c r="T26" s="135">
        <v>24</v>
      </c>
      <c r="U26" s="135">
        <v>12</v>
      </c>
      <c r="V26" s="135">
        <v>0</v>
      </c>
      <c r="W26" s="135">
        <v>0</v>
      </c>
      <c r="X26" s="135">
        <v>0</v>
      </c>
      <c r="Y26" s="314">
        <v>1</v>
      </c>
      <c r="Z26" s="154"/>
      <c r="AA26" s="293"/>
    </row>
    <row r="27" spans="2:27" ht="12.75">
      <c r="B27" s="41" t="s">
        <v>413</v>
      </c>
      <c r="C27" s="43"/>
      <c r="D27" s="44"/>
      <c r="E27" s="30">
        <f t="shared" si="3"/>
        <v>53</v>
      </c>
      <c r="F27" s="134"/>
      <c r="G27" s="32">
        <v>38</v>
      </c>
      <c r="H27" s="33">
        <v>13</v>
      </c>
      <c r="I27" s="34">
        <v>2</v>
      </c>
      <c r="J27" s="134"/>
      <c r="K27" s="32">
        <v>1</v>
      </c>
      <c r="L27" s="33">
        <v>0</v>
      </c>
      <c r="M27" s="33">
        <v>0</v>
      </c>
      <c r="N27" s="33">
        <v>18</v>
      </c>
      <c r="O27" s="33">
        <v>15</v>
      </c>
      <c r="P27" s="33">
        <v>4</v>
      </c>
      <c r="Q27" s="34">
        <v>15</v>
      </c>
      <c r="R27" s="635"/>
      <c r="S27" s="32">
        <v>7</v>
      </c>
      <c r="T27" s="33">
        <v>5</v>
      </c>
      <c r="U27" s="33">
        <v>15</v>
      </c>
      <c r="V27" s="33">
        <v>3</v>
      </c>
      <c r="W27" s="33">
        <v>13</v>
      </c>
      <c r="X27" s="33">
        <v>6</v>
      </c>
      <c r="Y27" s="34">
        <v>4</v>
      </c>
      <c r="AA27" s="293"/>
    </row>
    <row r="28" spans="2:27" ht="12.75">
      <c r="B28" s="35" t="s">
        <v>414</v>
      </c>
      <c r="C28" s="36"/>
      <c r="D28" s="44"/>
      <c r="E28" s="316">
        <f t="shared" si="3"/>
        <v>27</v>
      </c>
      <c r="F28" s="133"/>
      <c r="G28" s="315">
        <v>19</v>
      </c>
      <c r="H28" s="135">
        <v>8</v>
      </c>
      <c r="I28" s="314">
        <v>0</v>
      </c>
      <c r="J28" s="133"/>
      <c r="K28" s="315">
        <v>2</v>
      </c>
      <c r="L28" s="135">
        <v>0</v>
      </c>
      <c r="M28" s="135">
        <v>1</v>
      </c>
      <c r="N28" s="135">
        <v>8</v>
      </c>
      <c r="O28" s="135">
        <v>8</v>
      </c>
      <c r="P28" s="135">
        <v>8</v>
      </c>
      <c r="Q28" s="314">
        <v>0</v>
      </c>
      <c r="R28" s="245"/>
      <c r="S28" s="315">
        <v>0</v>
      </c>
      <c r="T28" s="135">
        <v>8</v>
      </c>
      <c r="U28" s="135">
        <v>5</v>
      </c>
      <c r="V28" s="135">
        <v>9</v>
      </c>
      <c r="W28" s="135">
        <v>5</v>
      </c>
      <c r="X28" s="135">
        <v>0</v>
      </c>
      <c r="Y28" s="314">
        <v>0</v>
      </c>
      <c r="AA28" s="293"/>
    </row>
    <row r="29" spans="2:27" ht="12.75">
      <c r="B29" s="41" t="s">
        <v>415</v>
      </c>
      <c r="C29" s="43"/>
      <c r="D29" s="44"/>
      <c r="E29" s="30">
        <f t="shared" si="3"/>
        <v>719</v>
      </c>
      <c r="F29" s="134"/>
      <c r="G29" s="32">
        <v>501</v>
      </c>
      <c r="H29" s="33">
        <v>155</v>
      </c>
      <c r="I29" s="34">
        <v>63</v>
      </c>
      <c r="J29" s="134"/>
      <c r="K29" s="32">
        <v>9</v>
      </c>
      <c r="L29" s="33">
        <v>4</v>
      </c>
      <c r="M29" s="33">
        <v>19</v>
      </c>
      <c r="N29" s="33">
        <v>157</v>
      </c>
      <c r="O29" s="33">
        <v>226</v>
      </c>
      <c r="P29" s="33">
        <v>119</v>
      </c>
      <c r="Q29" s="34">
        <v>185</v>
      </c>
      <c r="R29" s="635"/>
      <c r="S29" s="32">
        <v>19</v>
      </c>
      <c r="T29" s="33">
        <v>148</v>
      </c>
      <c r="U29" s="33">
        <v>302</v>
      </c>
      <c r="V29" s="33">
        <v>0</v>
      </c>
      <c r="W29" s="33">
        <v>0</v>
      </c>
      <c r="X29" s="33">
        <v>18</v>
      </c>
      <c r="Y29" s="34">
        <v>232</v>
      </c>
      <c r="AA29" s="293"/>
    </row>
    <row r="30" spans="2:27" ht="12.75">
      <c r="B30" s="35" t="s">
        <v>416</v>
      </c>
      <c r="C30" s="36"/>
      <c r="D30" s="44"/>
      <c r="E30" s="316">
        <f t="shared" si="3"/>
        <v>266</v>
      </c>
      <c r="F30" s="133"/>
      <c r="G30" s="315">
        <v>198</v>
      </c>
      <c r="H30" s="135">
        <v>65</v>
      </c>
      <c r="I30" s="314">
        <v>3</v>
      </c>
      <c r="J30" s="133"/>
      <c r="K30" s="315">
        <v>7</v>
      </c>
      <c r="L30" s="135">
        <v>4</v>
      </c>
      <c r="M30" s="135">
        <v>9</v>
      </c>
      <c r="N30" s="135">
        <v>70</v>
      </c>
      <c r="O30" s="135">
        <v>113</v>
      </c>
      <c r="P30" s="135">
        <v>40</v>
      </c>
      <c r="Q30" s="314">
        <v>23</v>
      </c>
      <c r="R30" s="245"/>
      <c r="S30" s="315">
        <v>42</v>
      </c>
      <c r="T30" s="135">
        <v>35</v>
      </c>
      <c r="U30" s="135">
        <v>151</v>
      </c>
      <c r="V30" s="135">
        <v>9</v>
      </c>
      <c r="W30" s="135">
        <v>25</v>
      </c>
      <c r="X30" s="135">
        <v>0</v>
      </c>
      <c r="Y30" s="314">
        <v>4</v>
      </c>
      <c r="AA30" s="293"/>
    </row>
    <row r="31" spans="2:27" ht="12.75">
      <c r="B31" s="41" t="s">
        <v>417</v>
      </c>
      <c r="C31" s="43"/>
      <c r="D31" s="44"/>
      <c r="E31" s="30">
        <f t="shared" si="3"/>
        <v>59</v>
      </c>
      <c r="F31" s="134"/>
      <c r="G31" s="32">
        <v>48</v>
      </c>
      <c r="H31" s="33">
        <v>10</v>
      </c>
      <c r="I31" s="34">
        <v>1</v>
      </c>
      <c r="J31" s="134"/>
      <c r="K31" s="32">
        <v>2</v>
      </c>
      <c r="L31" s="33">
        <v>1</v>
      </c>
      <c r="M31" s="33">
        <v>0</v>
      </c>
      <c r="N31" s="33">
        <v>16</v>
      </c>
      <c r="O31" s="33">
        <v>22</v>
      </c>
      <c r="P31" s="33">
        <v>6</v>
      </c>
      <c r="Q31" s="34">
        <v>12</v>
      </c>
      <c r="R31" s="635"/>
      <c r="S31" s="32">
        <v>8</v>
      </c>
      <c r="T31" s="33">
        <v>6</v>
      </c>
      <c r="U31" s="33">
        <v>21</v>
      </c>
      <c r="V31" s="33">
        <v>12</v>
      </c>
      <c r="W31" s="33">
        <v>12</v>
      </c>
      <c r="X31" s="33">
        <v>0</v>
      </c>
      <c r="Y31" s="34">
        <v>0</v>
      </c>
      <c r="AA31" s="293"/>
    </row>
    <row r="32" spans="2:27" ht="12.75">
      <c r="B32" s="35" t="s">
        <v>418</v>
      </c>
      <c r="C32" s="36"/>
      <c r="D32" s="44"/>
      <c r="E32" s="316">
        <f t="shared" si="3"/>
        <v>1488</v>
      </c>
      <c r="F32" s="133"/>
      <c r="G32" s="315">
        <v>1116</v>
      </c>
      <c r="H32" s="135">
        <v>372</v>
      </c>
      <c r="I32" s="314">
        <v>0</v>
      </c>
      <c r="J32" s="133"/>
      <c r="K32" s="315">
        <v>36</v>
      </c>
      <c r="L32" s="135">
        <v>24</v>
      </c>
      <c r="M32" s="135">
        <v>84</v>
      </c>
      <c r="N32" s="135">
        <v>468</v>
      </c>
      <c r="O32" s="135">
        <v>600</v>
      </c>
      <c r="P32" s="135">
        <v>264</v>
      </c>
      <c r="Q32" s="314">
        <v>12</v>
      </c>
      <c r="R32" s="245"/>
      <c r="S32" s="315">
        <v>264</v>
      </c>
      <c r="T32" s="135">
        <v>144</v>
      </c>
      <c r="U32" s="135">
        <v>480</v>
      </c>
      <c r="V32" s="135">
        <v>72</v>
      </c>
      <c r="W32" s="135">
        <v>432</v>
      </c>
      <c r="X32" s="135">
        <v>48</v>
      </c>
      <c r="Y32" s="314">
        <v>48</v>
      </c>
      <c r="AA32" s="293"/>
    </row>
    <row r="33" spans="2:27" ht="12.75">
      <c r="B33" s="41" t="s">
        <v>419</v>
      </c>
      <c r="C33" s="43"/>
      <c r="D33" s="44"/>
      <c r="E33" s="30">
        <f t="shared" si="3"/>
        <v>112</v>
      </c>
      <c r="F33" s="134"/>
      <c r="G33" s="32">
        <v>90</v>
      </c>
      <c r="H33" s="33">
        <v>17</v>
      </c>
      <c r="I33" s="34">
        <v>5</v>
      </c>
      <c r="J33" s="134"/>
      <c r="K33" s="32">
        <v>4</v>
      </c>
      <c r="L33" s="33">
        <v>1</v>
      </c>
      <c r="M33" s="33">
        <v>3</v>
      </c>
      <c r="N33" s="33">
        <v>41</v>
      </c>
      <c r="O33" s="33">
        <v>44</v>
      </c>
      <c r="P33" s="33">
        <v>6</v>
      </c>
      <c r="Q33" s="34">
        <v>13</v>
      </c>
      <c r="R33" s="635"/>
      <c r="S33" s="32">
        <v>9</v>
      </c>
      <c r="T33" s="33">
        <v>10</v>
      </c>
      <c r="U33" s="33">
        <v>26</v>
      </c>
      <c r="V33" s="33">
        <v>18</v>
      </c>
      <c r="W33" s="33">
        <v>36</v>
      </c>
      <c r="X33" s="33">
        <v>1</v>
      </c>
      <c r="Y33" s="34">
        <v>12</v>
      </c>
      <c r="AA33" s="293"/>
    </row>
    <row r="34" spans="2:27" ht="12.75">
      <c r="B34" s="639" t="s">
        <v>420</v>
      </c>
      <c r="C34" s="640"/>
      <c r="D34" s="44"/>
      <c r="E34" s="641">
        <f t="shared" si="3"/>
        <v>22</v>
      </c>
      <c r="F34" s="133"/>
      <c r="G34" s="636">
        <v>15</v>
      </c>
      <c r="H34" s="637">
        <v>7</v>
      </c>
      <c r="I34" s="638">
        <v>0</v>
      </c>
      <c r="J34" s="133"/>
      <c r="K34" s="636">
        <v>0</v>
      </c>
      <c r="L34" s="637">
        <v>0</v>
      </c>
      <c r="M34" s="637">
        <v>0</v>
      </c>
      <c r="N34" s="637">
        <v>5</v>
      </c>
      <c r="O34" s="637">
        <v>9</v>
      </c>
      <c r="P34" s="637">
        <v>5</v>
      </c>
      <c r="Q34" s="638">
        <v>3</v>
      </c>
      <c r="R34" s="245"/>
      <c r="S34" s="636">
        <v>12</v>
      </c>
      <c r="T34" s="637">
        <v>3</v>
      </c>
      <c r="U34" s="637">
        <v>7</v>
      </c>
      <c r="V34" s="637">
        <v>0</v>
      </c>
      <c r="W34" s="637">
        <v>0</v>
      </c>
      <c r="X34" s="637">
        <v>0</v>
      </c>
      <c r="Y34" s="638">
        <v>0</v>
      </c>
      <c r="AA34" s="293"/>
    </row>
    <row r="35" spans="2:24" ht="12" customHeight="1">
      <c r="B35" s="349" t="s">
        <v>171</v>
      </c>
      <c r="C35" s="47"/>
      <c r="D35" s="48"/>
      <c r="E35" s="49"/>
      <c r="G35" s="49"/>
      <c r="H35" s="49"/>
      <c r="I35" s="49"/>
      <c r="J35" s="25"/>
      <c r="K35" s="49"/>
      <c r="L35" s="49"/>
      <c r="M35" s="49"/>
      <c r="N35" s="49"/>
      <c r="O35" s="49"/>
      <c r="P35" s="49"/>
      <c r="Q35" s="49"/>
      <c r="S35" s="49"/>
      <c r="T35" s="49"/>
      <c r="U35" s="49"/>
      <c r="V35" s="49"/>
      <c r="W35" s="49"/>
      <c r="X35" s="49"/>
    </row>
    <row r="36" spans="2:4" ht="12" customHeight="1">
      <c r="B36" s="348" t="s">
        <v>391</v>
      </c>
      <c r="D36" s="29"/>
    </row>
    <row r="37" ht="12.75">
      <c r="B37" t="s">
        <v>467</v>
      </c>
    </row>
    <row r="38" spans="5:27" ht="12.75">
      <c r="E38" s="135"/>
      <c r="F38" s="133"/>
      <c r="G38" s="39"/>
      <c r="H38" s="39"/>
      <c r="I38" s="39"/>
      <c r="J38" s="133"/>
      <c r="K38" s="39"/>
      <c r="L38" s="39"/>
      <c r="M38" s="39"/>
      <c r="N38" s="39"/>
      <c r="O38" s="39"/>
      <c r="P38" s="39"/>
      <c r="Q38" s="39"/>
      <c r="R38" s="245"/>
      <c r="S38" s="39"/>
      <c r="T38" s="39"/>
      <c r="U38" s="39"/>
      <c r="V38" s="39"/>
      <c r="W38" s="39"/>
      <c r="X38" s="39"/>
      <c r="Y38" s="138"/>
      <c r="Z38" s="25"/>
      <c r="AA38" s="25"/>
    </row>
    <row r="39" spans="5:27" ht="12.75">
      <c r="E39" s="232"/>
      <c r="F39" s="232"/>
      <c r="G39" s="232"/>
      <c r="H39" s="232"/>
      <c r="I39" s="232"/>
      <c r="J39" s="232"/>
      <c r="K39" s="232"/>
      <c r="L39" s="232"/>
      <c r="M39" s="232"/>
      <c r="N39" s="232"/>
      <c r="O39" s="232"/>
      <c r="P39" s="232"/>
      <c r="Q39" s="232"/>
      <c r="R39" s="232"/>
      <c r="S39" s="232"/>
      <c r="T39" s="232"/>
      <c r="U39" s="232"/>
      <c r="V39" s="232"/>
      <c r="W39" s="232"/>
      <c r="X39" s="232"/>
      <c r="Y39" s="232"/>
      <c r="Z39" s="25"/>
      <c r="AA39" s="25"/>
    </row>
  </sheetData>
  <mergeCells count="16">
    <mergeCell ref="G6:I6"/>
    <mergeCell ref="K6:Q6"/>
    <mergeCell ref="S6:Y6"/>
    <mergeCell ref="G7:G8"/>
    <mergeCell ref="H7:H8"/>
    <mergeCell ref="X7:X8"/>
    <mergeCell ref="B4:Y4"/>
    <mergeCell ref="B2:Y2"/>
    <mergeCell ref="B6:C8"/>
    <mergeCell ref="B10:C10"/>
    <mergeCell ref="L7:L8"/>
    <mergeCell ref="M7:M8"/>
    <mergeCell ref="N7:N8"/>
    <mergeCell ref="K7:K8"/>
    <mergeCell ref="O7:O8"/>
    <mergeCell ref="E6:E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colBreaks count="1" manualBreakCount="1">
    <brk id="26" max="65535" man="1"/>
  </colBreaks>
  <drawing r:id="rId1"/>
</worksheet>
</file>

<file path=xl/worksheets/sheet50.xml><?xml version="1.0" encoding="utf-8"?>
<worksheet xmlns="http://schemas.openxmlformats.org/spreadsheetml/2006/main" xmlns:r="http://schemas.openxmlformats.org/officeDocument/2006/relationships">
  <dimension ref="B4:B4"/>
  <sheetViews>
    <sheetView showGridLines="0" showRowColHeaders="0" workbookViewId="0" topLeftCell="A1">
      <selection activeCell="B8" sqref="B8:N8"/>
    </sheetView>
  </sheetViews>
  <sheetFormatPr defaultColWidth="9.140625" defaultRowHeight="12.75"/>
  <sheetData>
    <row r="4" ht="12.75">
      <c r="B4" t="s">
        <v>463</v>
      </c>
    </row>
  </sheetData>
  <printOptions/>
  <pageMargins left="0.75" right="0.75" top="1" bottom="1" header="0.492125985" footer="0.492125985"/>
  <pageSetup orientation="portrait" paperSize="9"/>
</worksheet>
</file>

<file path=xl/worksheets/sheet6.xml><?xml version="1.0" encoding="utf-8"?>
<worksheet xmlns="http://schemas.openxmlformats.org/spreadsheetml/2006/main" xmlns:r="http://schemas.openxmlformats.org/officeDocument/2006/relationships">
  <dimension ref="B1:AB49"/>
  <sheetViews>
    <sheetView showGridLines="0" showRowColHeaders="0" defaultGridColor="0" zoomScale="75" zoomScaleNormal="75" zoomScaleSheetLayoutView="100" colorId="8" workbookViewId="0" topLeftCell="A1">
      <selection activeCell="A1" sqref="A1"/>
    </sheetView>
  </sheetViews>
  <sheetFormatPr defaultColWidth="9.140625" defaultRowHeight="12.75"/>
  <cols>
    <col min="1" max="1" width="1.7109375" style="0" customWidth="1"/>
    <col min="2" max="2" width="18.8515625" style="0" customWidth="1"/>
    <col min="3" max="3" width="1.28515625" style="0" customWidth="1"/>
    <col min="4" max="4" width="0.71875" style="0" customWidth="1"/>
    <col min="5" max="5" width="9.8515625" style="0" customWidth="1"/>
    <col min="6" max="6" width="0.85546875" style="0" customWidth="1"/>
    <col min="7" max="7" width="8.7109375" style="0" bestFit="1" customWidth="1"/>
    <col min="8" max="8" width="8.28125" style="0" bestFit="1" customWidth="1"/>
    <col min="9" max="9" width="6.57421875" style="0" customWidth="1"/>
    <col min="10" max="10" width="0.85546875" style="0" customWidth="1"/>
    <col min="11" max="11" width="6.8515625" style="0" customWidth="1"/>
    <col min="12" max="12" width="6.7109375" style="0" customWidth="1"/>
    <col min="13" max="13" width="6.140625" style="0" customWidth="1"/>
    <col min="14" max="15" width="7.28125" style="0" customWidth="1"/>
    <col min="16" max="16" width="5.8515625" style="0" customWidth="1"/>
    <col min="17" max="17" width="7.28125" style="0" customWidth="1"/>
    <col min="18" max="18" width="1.1484375" style="0" customWidth="1"/>
    <col min="19" max="19" width="8.00390625" style="0" customWidth="1"/>
    <col min="20" max="20" width="7.421875" style="0" customWidth="1"/>
    <col min="21" max="21" width="6.57421875" style="0" customWidth="1"/>
    <col min="22" max="22" width="7.00390625" style="0" customWidth="1"/>
    <col min="23" max="23" width="6.8515625" style="0" customWidth="1"/>
    <col min="24" max="24" width="5.57421875" style="0" customWidth="1"/>
    <col min="25" max="25" width="7.28125" style="0" customWidth="1"/>
    <col min="26" max="26" width="2.7109375" style="0" customWidth="1"/>
    <col min="27" max="27" width="15.00390625" style="0" customWidth="1"/>
  </cols>
  <sheetData>
    <row r="1" ht="12.75">
      <c r="P1" s="154"/>
    </row>
    <row r="2" spans="2:25" ht="15" customHeight="1">
      <c r="B2" s="778" t="s">
        <v>392</v>
      </c>
      <c r="C2" s="778"/>
      <c r="D2" s="778"/>
      <c r="E2" s="778"/>
      <c r="F2" s="778"/>
      <c r="G2" s="778"/>
      <c r="H2" s="778"/>
      <c r="I2" s="778"/>
      <c r="J2" s="778"/>
      <c r="K2" s="778"/>
      <c r="L2" s="778"/>
      <c r="M2" s="778"/>
      <c r="N2" s="778"/>
      <c r="O2" s="778"/>
      <c r="P2" s="778"/>
      <c r="Q2" s="778"/>
      <c r="R2" s="778"/>
      <c r="S2" s="778"/>
      <c r="T2" s="778"/>
      <c r="U2" s="778"/>
      <c r="V2" s="778"/>
      <c r="W2" s="778"/>
      <c r="X2" s="778"/>
      <c r="Y2" s="778"/>
    </row>
    <row r="3" ht="12.75" customHeight="1"/>
    <row r="4" spans="2:27" ht="15.75" customHeight="1">
      <c r="B4" s="779" t="s">
        <v>211</v>
      </c>
      <c r="C4" s="779"/>
      <c r="D4" s="779"/>
      <c r="E4" s="779"/>
      <c r="F4" s="779"/>
      <c r="G4" s="779"/>
      <c r="H4" s="779"/>
      <c r="I4" s="779"/>
      <c r="J4" s="779"/>
      <c r="K4" s="779"/>
      <c r="L4" s="779"/>
      <c r="M4" s="779"/>
      <c r="N4" s="779"/>
      <c r="O4" s="779"/>
      <c r="P4" s="779"/>
      <c r="Q4" s="779"/>
      <c r="R4" s="779"/>
      <c r="S4" s="779"/>
      <c r="T4" s="779"/>
      <c r="U4" s="779"/>
      <c r="V4" s="779"/>
      <c r="W4" s="779"/>
      <c r="X4" s="779"/>
      <c r="Y4" s="779"/>
      <c r="Z4" s="3"/>
      <c r="AA4" s="4"/>
    </row>
    <row r="5" spans="2:27" ht="12" customHeight="1">
      <c r="B5" s="3"/>
      <c r="C5" s="3"/>
      <c r="D5" s="5"/>
      <c r="E5" s="6"/>
      <c r="F5" s="6"/>
      <c r="G5" s="6"/>
      <c r="H5" s="5"/>
      <c r="I5" s="5"/>
      <c r="J5" s="5"/>
      <c r="K5" s="5"/>
      <c r="L5" s="5"/>
      <c r="M5" s="5"/>
      <c r="N5" s="3"/>
      <c r="O5" s="7"/>
      <c r="P5" s="3"/>
      <c r="Q5" s="3"/>
      <c r="R5" s="3"/>
      <c r="S5" s="8"/>
      <c r="T5" s="3"/>
      <c r="U5" s="3"/>
      <c r="V5" s="3"/>
      <c r="W5" s="3"/>
      <c r="X5" s="3"/>
      <c r="Y5" s="3"/>
      <c r="Z5" s="3"/>
      <c r="AA5" s="9"/>
    </row>
    <row r="6" spans="2:25" ht="12.75" customHeight="1">
      <c r="B6" s="651" t="s">
        <v>210</v>
      </c>
      <c r="C6" s="834"/>
      <c r="D6" s="408"/>
      <c r="E6" s="843" t="s">
        <v>0</v>
      </c>
      <c r="F6" s="11"/>
      <c r="G6" s="846" t="s">
        <v>1</v>
      </c>
      <c r="H6" s="847"/>
      <c r="I6" s="848"/>
      <c r="J6" s="12"/>
      <c r="K6" s="846" t="s">
        <v>2</v>
      </c>
      <c r="L6" s="847"/>
      <c r="M6" s="847"/>
      <c r="N6" s="847"/>
      <c r="O6" s="847"/>
      <c r="P6" s="847"/>
      <c r="Q6" s="848"/>
      <c r="R6" s="13"/>
      <c r="S6" s="849" t="s">
        <v>3</v>
      </c>
      <c r="T6" s="850"/>
      <c r="U6" s="850"/>
      <c r="V6" s="850"/>
      <c r="W6" s="850"/>
      <c r="X6" s="850"/>
      <c r="Y6" s="851"/>
    </row>
    <row r="7" spans="2:25" ht="12" customHeight="1">
      <c r="B7" s="835"/>
      <c r="C7" s="836"/>
      <c r="D7" s="15"/>
      <c r="E7" s="844"/>
      <c r="F7" s="11"/>
      <c r="G7" s="841" t="s">
        <v>5</v>
      </c>
      <c r="H7" s="841" t="s">
        <v>6</v>
      </c>
      <c r="I7" s="147" t="s">
        <v>7</v>
      </c>
      <c r="J7" s="16"/>
      <c r="K7" s="841" t="s">
        <v>128</v>
      </c>
      <c r="L7" s="841" t="s">
        <v>129</v>
      </c>
      <c r="M7" s="841" t="s">
        <v>130</v>
      </c>
      <c r="N7" s="841" t="s">
        <v>131</v>
      </c>
      <c r="O7" s="841" t="s">
        <v>132</v>
      </c>
      <c r="P7" s="147" t="s">
        <v>8</v>
      </c>
      <c r="Q7" s="147" t="s">
        <v>7</v>
      </c>
      <c r="R7" s="17"/>
      <c r="S7" s="149" t="s">
        <v>11</v>
      </c>
      <c r="T7" s="150" t="s">
        <v>10</v>
      </c>
      <c r="U7" s="150" t="s">
        <v>9</v>
      </c>
      <c r="V7" s="150" t="s">
        <v>139</v>
      </c>
      <c r="W7" s="150" t="s">
        <v>141</v>
      </c>
      <c r="X7" s="150" t="s">
        <v>89</v>
      </c>
      <c r="Y7" s="150" t="s">
        <v>7</v>
      </c>
    </row>
    <row r="8" spans="2:25" ht="12.75">
      <c r="B8" s="837"/>
      <c r="C8" s="838"/>
      <c r="D8" s="408"/>
      <c r="E8" s="845"/>
      <c r="F8" s="11"/>
      <c r="G8" s="842"/>
      <c r="H8" s="842"/>
      <c r="I8" s="148" t="s">
        <v>12</v>
      </c>
      <c r="J8" s="16"/>
      <c r="K8" s="842"/>
      <c r="L8" s="842"/>
      <c r="M8" s="842"/>
      <c r="N8" s="842"/>
      <c r="O8" s="842"/>
      <c r="P8" s="148" t="s">
        <v>13</v>
      </c>
      <c r="Q8" s="148" t="s">
        <v>12</v>
      </c>
      <c r="R8" s="16"/>
      <c r="S8" s="151" t="s">
        <v>16</v>
      </c>
      <c r="T8" s="151" t="s">
        <v>15</v>
      </c>
      <c r="U8" s="151" t="s">
        <v>14</v>
      </c>
      <c r="V8" s="151" t="s">
        <v>140</v>
      </c>
      <c r="W8" s="151" t="s">
        <v>142</v>
      </c>
      <c r="X8" s="151"/>
      <c r="Y8" s="151" t="s">
        <v>12</v>
      </c>
    </row>
    <row r="9" spans="2:25" ht="4.5" customHeight="1">
      <c r="B9" s="18"/>
      <c r="C9" s="3"/>
      <c r="D9" s="18"/>
      <c r="E9" s="20"/>
      <c r="F9" s="15"/>
      <c r="G9" s="15"/>
      <c r="H9" s="21"/>
      <c r="I9" s="21"/>
      <c r="J9" s="15"/>
      <c r="K9" s="15"/>
      <c r="L9" s="20"/>
      <c r="M9" s="22"/>
      <c r="N9" s="23"/>
      <c r="O9" s="24"/>
      <c r="P9" s="24"/>
      <c r="Q9" s="24"/>
      <c r="R9" s="25"/>
      <c r="S9" s="24"/>
      <c r="T9" s="24"/>
      <c r="U9" s="24"/>
      <c r="V9" s="24"/>
      <c r="W9" s="24"/>
      <c r="X9" s="24"/>
      <c r="Y9" s="24"/>
    </row>
    <row r="10" spans="2:27" ht="12.75">
      <c r="B10" s="839" t="s">
        <v>101</v>
      </c>
      <c r="C10" s="840"/>
      <c r="D10" s="172"/>
      <c r="E10" s="241">
        <f>SUM(E11:E36)</f>
        <v>407685</v>
      </c>
      <c r="F10" s="241">
        <f>SUM(F11:F36)</f>
        <v>0</v>
      </c>
      <c r="G10" s="243">
        <f>SUM(G11:G36)</f>
        <v>270419</v>
      </c>
      <c r="H10" s="313">
        <f>SUM(H11:H36)</f>
        <v>102547</v>
      </c>
      <c r="I10" s="244">
        <f>SUM(I11:I36)</f>
        <v>34719</v>
      </c>
      <c r="J10" s="242"/>
      <c r="K10" s="243">
        <f aca="true" t="shared" si="0" ref="K10:Q10">SUM(K11:K36)</f>
        <v>12979</v>
      </c>
      <c r="L10" s="313">
        <f t="shared" si="0"/>
        <v>7402</v>
      </c>
      <c r="M10" s="313">
        <f t="shared" si="0"/>
        <v>21942</v>
      </c>
      <c r="N10" s="313">
        <f t="shared" si="0"/>
        <v>150537</v>
      </c>
      <c r="O10" s="313">
        <f t="shared" si="0"/>
        <v>132225</v>
      </c>
      <c r="P10" s="313">
        <f t="shared" si="0"/>
        <v>18244</v>
      </c>
      <c r="Q10" s="244">
        <f t="shared" si="0"/>
        <v>64356</v>
      </c>
      <c r="R10" s="246"/>
      <c r="S10" s="243">
        <f aca="true" t="shared" si="1" ref="S10:Y10">SUM(S11:S36)</f>
        <v>91058</v>
      </c>
      <c r="T10" s="313">
        <f t="shared" si="1"/>
        <v>105978</v>
      </c>
      <c r="U10" s="313">
        <f t="shared" si="1"/>
        <v>50168</v>
      </c>
      <c r="V10" s="313">
        <f t="shared" si="1"/>
        <v>25210</v>
      </c>
      <c r="W10" s="313">
        <f t="shared" si="1"/>
        <v>99134</v>
      </c>
      <c r="X10" s="313">
        <f t="shared" si="1"/>
        <v>2396</v>
      </c>
      <c r="Y10" s="244">
        <f t="shared" si="1"/>
        <v>33741</v>
      </c>
      <c r="Z10" s="49"/>
      <c r="AA10" s="293"/>
    </row>
    <row r="11" spans="2:27" ht="12.75">
      <c r="B11" s="27" t="s">
        <v>127</v>
      </c>
      <c r="C11" s="28"/>
      <c r="D11" s="44"/>
      <c r="E11" s="30">
        <f aca="true" t="shared" si="2" ref="E11:E36">SUM(G11:I11)</f>
        <v>2502</v>
      </c>
      <c r="F11" s="133"/>
      <c r="G11" s="32">
        <v>1893</v>
      </c>
      <c r="H11" s="33">
        <v>604</v>
      </c>
      <c r="I11" s="34">
        <v>5</v>
      </c>
      <c r="J11" s="133"/>
      <c r="K11" s="587">
        <v>94</v>
      </c>
      <c r="L11" s="588">
        <v>40</v>
      </c>
      <c r="M11" s="588">
        <v>124</v>
      </c>
      <c r="N11" s="588">
        <v>1028</v>
      </c>
      <c r="O11" s="588">
        <v>863</v>
      </c>
      <c r="P11" s="588">
        <v>61</v>
      </c>
      <c r="Q11" s="589">
        <v>292</v>
      </c>
      <c r="R11" s="135"/>
      <c r="S11" s="587">
        <v>194</v>
      </c>
      <c r="T11" s="588">
        <v>633</v>
      </c>
      <c r="U11" s="588">
        <v>246</v>
      </c>
      <c r="V11" s="588">
        <v>404</v>
      </c>
      <c r="W11" s="588">
        <v>1021</v>
      </c>
      <c r="X11" s="588">
        <v>0</v>
      </c>
      <c r="Y11" s="589">
        <v>4</v>
      </c>
      <c r="AA11" s="293"/>
    </row>
    <row r="12" spans="2:27" ht="12.75">
      <c r="B12" s="35" t="s">
        <v>18</v>
      </c>
      <c r="C12" s="36"/>
      <c r="D12" s="44"/>
      <c r="E12" s="316">
        <f t="shared" si="2"/>
        <v>2850</v>
      </c>
      <c r="F12" s="133"/>
      <c r="G12" s="38">
        <v>2100</v>
      </c>
      <c r="H12" s="39">
        <v>736</v>
      </c>
      <c r="I12" s="52">
        <v>14</v>
      </c>
      <c r="J12" s="133"/>
      <c r="K12" s="590">
        <v>61</v>
      </c>
      <c r="L12" s="591">
        <v>23</v>
      </c>
      <c r="M12" s="591">
        <v>61</v>
      </c>
      <c r="N12" s="591">
        <v>707</v>
      </c>
      <c r="O12" s="591">
        <v>825</v>
      </c>
      <c r="P12" s="591">
        <v>74</v>
      </c>
      <c r="Q12" s="593">
        <v>1099</v>
      </c>
      <c r="R12" s="135"/>
      <c r="S12" s="590">
        <v>807</v>
      </c>
      <c r="T12" s="591">
        <v>1094</v>
      </c>
      <c r="U12" s="591">
        <v>272</v>
      </c>
      <c r="V12" s="591">
        <v>139</v>
      </c>
      <c r="W12" s="591">
        <v>512</v>
      </c>
      <c r="X12" s="591">
        <v>5</v>
      </c>
      <c r="Y12" s="592">
        <v>21</v>
      </c>
      <c r="AA12" s="293"/>
    </row>
    <row r="13" spans="2:27" ht="12.75">
      <c r="B13" s="41" t="s">
        <v>20</v>
      </c>
      <c r="C13" s="43"/>
      <c r="D13" s="44"/>
      <c r="E13" s="30">
        <f>SUM(G13:I13)</f>
        <v>4668</v>
      </c>
      <c r="F13" s="136"/>
      <c r="G13" s="32">
        <v>3340</v>
      </c>
      <c r="H13" s="33">
        <v>1328</v>
      </c>
      <c r="I13" s="34">
        <v>0</v>
      </c>
      <c r="J13" s="133"/>
      <c r="K13" s="587">
        <v>160</v>
      </c>
      <c r="L13" s="588">
        <v>107</v>
      </c>
      <c r="M13" s="588">
        <v>877</v>
      </c>
      <c r="N13" s="588">
        <v>1466</v>
      </c>
      <c r="O13" s="588">
        <v>1040</v>
      </c>
      <c r="P13" s="588">
        <v>98</v>
      </c>
      <c r="Q13" s="589">
        <v>920</v>
      </c>
      <c r="R13" s="135"/>
      <c r="S13" s="587">
        <v>637</v>
      </c>
      <c r="T13" s="588">
        <v>893</v>
      </c>
      <c r="U13" s="588">
        <v>1259</v>
      </c>
      <c r="V13" s="588">
        <v>70</v>
      </c>
      <c r="W13" s="588">
        <v>1809</v>
      </c>
      <c r="X13" s="588">
        <v>0</v>
      </c>
      <c r="Y13" s="589">
        <v>0</v>
      </c>
      <c r="AA13" s="293"/>
    </row>
    <row r="14" spans="2:27" ht="12.75">
      <c r="B14" s="35" t="s">
        <v>21</v>
      </c>
      <c r="C14" s="36"/>
      <c r="D14" s="44"/>
      <c r="E14" s="316">
        <f t="shared" si="2"/>
        <v>14586</v>
      </c>
      <c r="F14" s="133"/>
      <c r="G14" s="315">
        <v>10133</v>
      </c>
      <c r="H14" s="135">
        <v>3767</v>
      </c>
      <c r="I14" s="314">
        <v>686</v>
      </c>
      <c r="J14" s="133"/>
      <c r="K14" s="602">
        <v>495</v>
      </c>
      <c r="L14" s="603">
        <v>283</v>
      </c>
      <c r="M14" s="603">
        <v>681</v>
      </c>
      <c r="N14" s="603">
        <v>5057</v>
      </c>
      <c r="O14" s="603">
        <v>4957</v>
      </c>
      <c r="P14" s="603">
        <v>591</v>
      </c>
      <c r="Q14" s="604">
        <v>2522</v>
      </c>
      <c r="R14" s="135"/>
      <c r="S14" s="602">
        <v>2963</v>
      </c>
      <c r="T14" s="603">
        <v>4734</v>
      </c>
      <c r="U14" s="603">
        <v>2758</v>
      </c>
      <c r="V14" s="603">
        <v>470</v>
      </c>
      <c r="W14" s="603">
        <v>2884</v>
      </c>
      <c r="X14" s="603">
        <v>43</v>
      </c>
      <c r="Y14" s="604">
        <v>734</v>
      </c>
      <c r="AA14" s="293"/>
    </row>
    <row r="15" spans="2:27" ht="12" customHeight="1">
      <c r="B15" s="41" t="s">
        <v>22</v>
      </c>
      <c r="C15" s="43"/>
      <c r="D15" s="44"/>
      <c r="E15" s="30">
        <f t="shared" si="2"/>
        <v>10565</v>
      </c>
      <c r="F15" s="133"/>
      <c r="G15" s="32">
        <v>6736</v>
      </c>
      <c r="H15" s="33">
        <v>1761</v>
      </c>
      <c r="I15" s="34">
        <v>2068</v>
      </c>
      <c r="J15" s="133"/>
      <c r="K15" s="587">
        <v>141</v>
      </c>
      <c r="L15" s="588">
        <v>66</v>
      </c>
      <c r="M15" s="588">
        <v>255</v>
      </c>
      <c r="N15" s="588">
        <v>2528</v>
      </c>
      <c r="O15" s="588">
        <v>2776</v>
      </c>
      <c r="P15" s="588">
        <v>293</v>
      </c>
      <c r="Q15" s="589">
        <v>4506</v>
      </c>
      <c r="R15" s="135"/>
      <c r="S15" s="587">
        <v>1811</v>
      </c>
      <c r="T15" s="588">
        <v>2168</v>
      </c>
      <c r="U15" s="588">
        <v>1341</v>
      </c>
      <c r="V15" s="588">
        <v>911</v>
      </c>
      <c r="W15" s="588">
        <v>4082</v>
      </c>
      <c r="X15" s="588">
        <v>175</v>
      </c>
      <c r="Y15" s="589">
        <v>77</v>
      </c>
      <c r="AA15" s="293"/>
    </row>
    <row r="16" spans="2:27" ht="12.75">
      <c r="B16" s="35" t="s">
        <v>389</v>
      </c>
      <c r="C16" s="36"/>
      <c r="D16" s="44"/>
      <c r="E16" s="316">
        <f>SUM(G16:I16)</f>
        <v>12353</v>
      </c>
      <c r="F16" s="133"/>
      <c r="G16" s="315">
        <v>8486</v>
      </c>
      <c r="H16" s="135">
        <v>3836</v>
      </c>
      <c r="I16" s="314">
        <v>31</v>
      </c>
      <c r="J16" s="133"/>
      <c r="K16" s="602">
        <v>575</v>
      </c>
      <c r="L16" s="603">
        <v>257</v>
      </c>
      <c r="M16" s="603">
        <v>591</v>
      </c>
      <c r="N16" s="603">
        <v>5232</v>
      </c>
      <c r="O16" s="603">
        <v>4708</v>
      </c>
      <c r="P16" s="603">
        <v>437</v>
      </c>
      <c r="Q16" s="604">
        <v>553</v>
      </c>
      <c r="R16" s="135"/>
      <c r="S16" s="602">
        <v>2414</v>
      </c>
      <c r="T16" s="603">
        <v>3782</v>
      </c>
      <c r="U16" s="603">
        <v>1866</v>
      </c>
      <c r="V16" s="603">
        <v>974</v>
      </c>
      <c r="W16" s="603">
        <v>3305</v>
      </c>
      <c r="X16" s="603">
        <v>12</v>
      </c>
      <c r="Y16" s="604">
        <v>0</v>
      </c>
      <c r="Z16" s="154"/>
      <c r="AA16" s="293"/>
    </row>
    <row r="17" spans="2:27" s="418" customFormat="1" ht="12.75">
      <c r="B17" s="41" t="s">
        <v>23</v>
      </c>
      <c r="C17" s="43"/>
      <c r="D17" s="417"/>
      <c r="E17" s="30">
        <f t="shared" si="2"/>
        <v>16041</v>
      </c>
      <c r="F17" s="419"/>
      <c r="G17" s="32">
        <v>9586</v>
      </c>
      <c r="H17" s="33">
        <v>3347</v>
      </c>
      <c r="I17" s="34">
        <v>3108</v>
      </c>
      <c r="J17" s="133"/>
      <c r="K17" s="587">
        <v>488</v>
      </c>
      <c r="L17" s="588">
        <v>196</v>
      </c>
      <c r="M17" s="588">
        <v>627</v>
      </c>
      <c r="N17" s="588">
        <v>5284</v>
      </c>
      <c r="O17" s="588">
        <v>4563</v>
      </c>
      <c r="P17" s="588">
        <v>544</v>
      </c>
      <c r="Q17" s="589">
        <v>4339</v>
      </c>
      <c r="R17" s="135"/>
      <c r="S17" s="587">
        <v>5026</v>
      </c>
      <c r="T17" s="588">
        <v>3163</v>
      </c>
      <c r="U17" s="588">
        <v>1521</v>
      </c>
      <c r="V17" s="588">
        <v>385</v>
      </c>
      <c r="W17" s="588">
        <v>2897</v>
      </c>
      <c r="X17" s="588">
        <v>14</v>
      </c>
      <c r="Y17" s="589">
        <v>3035</v>
      </c>
      <c r="AA17" s="293"/>
    </row>
    <row r="18" spans="2:27" ht="12.75">
      <c r="B18" s="35" t="s">
        <v>24</v>
      </c>
      <c r="C18" s="36"/>
      <c r="D18" s="44"/>
      <c r="E18" s="316">
        <f>SUM(G18:I18)</f>
        <v>11354</v>
      </c>
      <c r="F18" s="133"/>
      <c r="G18" s="315">
        <v>9423</v>
      </c>
      <c r="H18" s="135">
        <v>1264</v>
      </c>
      <c r="I18" s="314">
        <v>667</v>
      </c>
      <c r="J18" s="133"/>
      <c r="K18" s="602">
        <v>48</v>
      </c>
      <c r="L18" s="603">
        <v>53</v>
      </c>
      <c r="M18" s="603">
        <v>245</v>
      </c>
      <c r="N18" s="603">
        <v>3633</v>
      </c>
      <c r="O18" s="603">
        <v>5500</v>
      </c>
      <c r="P18" s="603">
        <v>535</v>
      </c>
      <c r="Q18" s="604">
        <v>1340</v>
      </c>
      <c r="R18" s="135"/>
      <c r="S18" s="602">
        <v>6966</v>
      </c>
      <c r="T18" s="603">
        <v>3846</v>
      </c>
      <c r="U18" s="603">
        <v>508</v>
      </c>
      <c r="V18" s="603">
        <v>16</v>
      </c>
      <c r="W18" s="603">
        <v>18</v>
      </c>
      <c r="X18" s="603">
        <v>0</v>
      </c>
      <c r="Y18" s="604">
        <v>0</v>
      </c>
      <c r="AA18" s="293"/>
    </row>
    <row r="19" spans="2:27" ht="12.75">
      <c r="B19" s="41" t="s">
        <v>119</v>
      </c>
      <c r="C19" s="43"/>
      <c r="D19" s="44"/>
      <c r="E19" s="30">
        <f>SUM(G19:I19)</f>
        <v>6301</v>
      </c>
      <c r="F19" s="133"/>
      <c r="G19" s="32">
        <v>4623</v>
      </c>
      <c r="H19" s="33">
        <v>1401</v>
      </c>
      <c r="I19" s="34">
        <v>277</v>
      </c>
      <c r="J19" s="133"/>
      <c r="K19" s="587">
        <v>97</v>
      </c>
      <c r="L19" s="588">
        <v>52</v>
      </c>
      <c r="M19" s="588">
        <v>218</v>
      </c>
      <c r="N19" s="588">
        <v>1515</v>
      </c>
      <c r="O19" s="588">
        <v>1786</v>
      </c>
      <c r="P19" s="588">
        <v>270</v>
      </c>
      <c r="Q19" s="589">
        <v>2363</v>
      </c>
      <c r="R19" s="135"/>
      <c r="S19" s="587">
        <v>936</v>
      </c>
      <c r="T19" s="588">
        <v>1111</v>
      </c>
      <c r="U19" s="588">
        <v>555</v>
      </c>
      <c r="V19" s="588">
        <v>554</v>
      </c>
      <c r="W19" s="588">
        <v>1281</v>
      </c>
      <c r="X19" s="588">
        <v>129</v>
      </c>
      <c r="Y19" s="589">
        <v>1735</v>
      </c>
      <c r="AA19" s="293"/>
    </row>
    <row r="20" spans="2:28" ht="12.75">
      <c r="B20" s="35" t="s">
        <v>26</v>
      </c>
      <c r="C20" s="36"/>
      <c r="D20" s="44"/>
      <c r="E20" s="316">
        <f>SUM(G20:I20)</f>
        <v>1712</v>
      </c>
      <c r="F20" s="133"/>
      <c r="G20" s="315">
        <v>582</v>
      </c>
      <c r="H20" s="135">
        <v>102</v>
      </c>
      <c r="I20" s="314">
        <v>1028</v>
      </c>
      <c r="J20" s="133"/>
      <c r="K20" s="602">
        <v>38</v>
      </c>
      <c r="L20" s="603">
        <v>17</v>
      </c>
      <c r="M20" s="603">
        <v>43</v>
      </c>
      <c r="N20" s="603">
        <v>462</v>
      </c>
      <c r="O20" s="603">
        <v>415</v>
      </c>
      <c r="P20" s="603">
        <v>24</v>
      </c>
      <c r="Q20" s="604">
        <v>713</v>
      </c>
      <c r="R20" s="135"/>
      <c r="S20" s="602">
        <v>851</v>
      </c>
      <c r="T20" s="603">
        <v>244</v>
      </c>
      <c r="U20" s="603">
        <v>126</v>
      </c>
      <c r="V20" s="603">
        <v>0</v>
      </c>
      <c r="W20" s="603">
        <v>0</v>
      </c>
      <c r="X20" s="603">
        <v>15</v>
      </c>
      <c r="Y20" s="604">
        <v>476</v>
      </c>
      <c r="AA20" s="294"/>
      <c r="AB20" s="154"/>
    </row>
    <row r="21" spans="2:28" ht="12.75">
      <c r="B21" s="41" t="s">
        <v>27</v>
      </c>
      <c r="C21" s="43"/>
      <c r="D21" s="44"/>
      <c r="E21" s="30">
        <f>SUM(G21:I21)</f>
        <v>12418</v>
      </c>
      <c r="F21" s="133"/>
      <c r="G21" s="32">
        <v>7306</v>
      </c>
      <c r="H21" s="33">
        <v>3154</v>
      </c>
      <c r="I21" s="34">
        <v>1958</v>
      </c>
      <c r="J21" s="133"/>
      <c r="K21" s="587">
        <v>332</v>
      </c>
      <c r="L21" s="588">
        <v>178</v>
      </c>
      <c r="M21" s="588">
        <v>514</v>
      </c>
      <c r="N21" s="588">
        <v>4982</v>
      </c>
      <c r="O21" s="588">
        <v>3739</v>
      </c>
      <c r="P21" s="588">
        <v>403</v>
      </c>
      <c r="Q21" s="589">
        <v>2270</v>
      </c>
      <c r="R21" s="135"/>
      <c r="S21" s="587">
        <v>1521</v>
      </c>
      <c r="T21" s="588">
        <v>2226</v>
      </c>
      <c r="U21" s="588">
        <v>678</v>
      </c>
      <c r="V21" s="588">
        <v>1293</v>
      </c>
      <c r="W21" s="588">
        <v>4802</v>
      </c>
      <c r="X21" s="588">
        <v>31</v>
      </c>
      <c r="Y21" s="589">
        <v>1867</v>
      </c>
      <c r="AA21" s="294"/>
      <c r="AB21" s="154"/>
    </row>
    <row r="22" spans="2:28" ht="12.75">
      <c r="B22" s="35" t="s">
        <v>28</v>
      </c>
      <c r="C22" s="36"/>
      <c r="D22" s="44"/>
      <c r="E22" s="316">
        <f t="shared" si="2"/>
        <v>25076</v>
      </c>
      <c r="F22" s="133"/>
      <c r="G22" s="315">
        <v>18309</v>
      </c>
      <c r="H22" s="135">
        <v>6683</v>
      </c>
      <c r="I22" s="314">
        <v>84</v>
      </c>
      <c r="J22" s="133"/>
      <c r="K22" s="602">
        <v>1233</v>
      </c>
      <c r="L22" s="603">
        <v>585</v>
      </c>
      <c r="M22" s="603">
        <v>1356</v>
      </c>
      <c r="N22" s="603">
        <v>10821</v>
      </c>
      <c r="O22" s="603">
        <v>8925</v>
      </c>
      <c r="P22" s="603">
        <v>1474</v>
      </c>
      <c r="Q22" s="604">
        <v>682</v>
      </c>
      <c r="R22" s="135"/>
      <c r="S22" s="602">
        <v>4125</v>
      </c>
      <c r="T22" s="603">
        <v>6333</v>
      </c>
      <c r="U22" s="603">
        <v>4516</v>
      </c>
      <c r="V22" s="603">
        <v>1913</v>
      </c>
      <c r="W22" s="603">
        <v>7982</v>
      </c>
      <c r="X22" s="603">
        <v>89</v>
      </c>
      <c r="Y22" s="604">
        <v>118</v>
      </c>
      <c r="AA22" s="294"/>
      <c r="AB22" s="154"/>
    </row>
    <row r="23" spans="2:28" ht="12.75">
      <c r="B23" s="41" t="s">
        <v>29</v>
      </c>
      <c r="C23" s="43"/>
      <c r="D23" s="44"/>
      <c r="E23" s="30">
        <f>SUM(G23:I23)</f>
        <v>3014</v>
      </c>
      <c r="F23" s="133"/>
      <c r="G23" s="32">
        <v>2101</v>
      </c>
      <c r="H23" s="33">
        <v>639</v>
      </c>
      <c r="I23" s="34">
        <v>274</v>
      </c>
      <c r="J23" s="133"/>
      <c r="K23" s="587">
        <v>63</v>
      </c>
      <c r="L23" s="588">
        <v>43</v>
      </c>
      <c r="M23" s="588">
        <v>72</v>
      </c>
      <c r="N23" s="588">
        <v>258</v>
      </c>
      <c r="O23" s="588">
        <v>265</v>
      </c>
      <c r="P23" s="588">
        <v>48</v>
      </c>
      <c r="Q23" s="589">
        <v>2265</v>
      </c>
      <c r="R23" s="135"/>
      <c r="S23" s="587">
        <v>205</v>
      </c>
      <c r="T23" s="588">
        <v>594</v>
      </c>
      <c r="U23" s="588">
        <v>811</v>
      </c>
      <c r="V23" s="588">
        <v>605</v>
      </c>
      <c r="W23" s="588">
        <v>792</v>
      </c>
      <c r="X23" s="588">
        <v>3</v>
      </c>
      <c r="Y23" s="589">
        <v>4</v>
      </c>
      <c r="AA23" s="294"/>
      <c r="AB23" s="154"/>
    </row>
    <row r="24" spans="2:28" ht="12.75">
      <c r="B24" s="35" t="s">
        <v>30</v>
      </c>
      <c r="C24" s="36"/>
      <c r="D24" s="44"/>
      <c r="E24" s="316">
        <f>SUM(G24:I24)</f>
        <v>3873</v>
      </c>
      <c r="F24" s="133"/>
      <c r="G24" s="315">
        <v>2904</v>
      </c>
      <c r="H24" s="135">
        <v>929</v>
      </c>
      <c r="I24" s="314">
        <v>40</v>
      </c>
      <c r="J24" s="133"/>
      <c r="K24" s="602">
        <v>75</v>
      </c>
      <c r="L24" s="603">
        <v>35</v>
      </c>
      <c r="M24" s="603">
        <v>118</v>
      </c>
      <c r="N24" s="603">
        <v>1196</v>
      </c>
      <c r="O24" s="603">
        <v>1455</v>
      </c>
      <c r="P24" s="603">
        <v>159</v>
      </c>
      <c r="Q24" s="604">
        <v>835</v>
      </c>
      <c r="R24" s="135"/>
      <c r="S24" s="602">
        <v>887</v>
      </c>
      <c r="T24" s="603">
        <v>1200</v>
      </c>
      <c r="U24" s="603">
        <v>273</v>
      </c>
      <c r="V24" s="603">
        <v>201</v>
      </c>
      <c r="W24" s="603">
        <v>1258</v>
      </c>
      <c r="X24" s="603">
        <v>11</v>
      </c>
      <c r="Y24" s="604">
        <v>43</v>
      </c>
      <c r="Z24" s="49"/>
      <c r="AA24" s="294"/>
      <c r="AB24" s="154"/>
    </row>
    <row r="25" spans="2:28" ht="12.75">
      <c r="B25" s="41" t="s">
        <v>31</v>
      </c>
      <c r="C25" s="43"/>
      <c r="D25" s="44"/>
      <c r="E25" s="30">
        <f>SUM(G25:I25)</f>
        <v>52184</v>
      </c>
      <c r="F25" s="133"/>
      <c r="G25" s="32">
        <v>34159</v>
      </c>
      <c r="H25" s="33">
        <v>13672</v>
      </c>
      <c r="I25" s="34">
        <v>4353</v>
      </c>
      <c r="J25" s="133"/>
      <c r="K25" s="587">
        <v>2018</v>
      </c>
      <c r="L25" s="588">
        <v>953</v>
      </c>
      <c r="M25" s="588">
        <v>2907</v>
      </c>
      <c r="N25" s="588">
        <v>20618</v>
      </c>
      <c r="O25" s="588">
        <v>16330</v>
      </c>
      <c r="P25" s="588">
        <v>2505</v>
      </c>
      <c r="Q25" s="589">
        <v>6853</v>
      </c>
      <c r="R25" s="135"/>
      <c r="S25" s="587">
        <v>9349</v>
      </c>
      <c r="T25" s="588">
        <v>13489</v>
      </c>
      <c r="U25" s="588">
        <v>4553</v>
      </c>
      <c r="V25" s="588">
        <v>3498</v>
      </c>
      <c r="W25" s="588">
        <v>16428</v>
      </c>
      <c r="X25" s="588">
        <v>538</v>
      </c>
      <c r="Y25" s="589">
        <v>4329</v>
      </c>
      <c r="Z25" s="154"/>
      <c r="AA25" s="294"/>
      <c r="AB25" s="154"/>
    </row>
    <row r="26" spans="2:28" ht="12.75">
      <c r="B26" s="35" t="s">
        <v>32</v>
      </c>
      <c r="C26" s="36"/>
      <c r="D26" s="44"/>
      <c r="E26" s="316">
        <f>SUM(G26:I26)</f>
        <v>4446</v>
      </c>
      <c r="F26" s="133"/>
      <c r="G26" s="315">
        <v>3234</v>
      </c>
      <c r="H26" s="135">
        <v>839</v>
      </c>
      <c r="I26" s="314">
        <v>373</v>
      </c>
      <c r="J26" s="133"/>
      <c r="K26" s="602">
        <v>81</v>
      </c>
      <c r="L26" s="603">
        <v>52</v>
      </c>
      <c r="M26" s="603">
        <v>163</v>
      </c>
      <c r="N26" s="603">
        <v>1443</v>
      </c>
      <c r="O26" s="603">
        <v>1165</v>
      </c>
      <c r="P26" s="603">
        <v>156</v>
      </c>
      <c r="Q26" s="604">
        <v>1386</v>
      </c>
      <c r="R26" s="135"/>
      <c r="S26" s="602">
        <v>687</v>
      </c>
      <c r="T26" s="603">
        <v>816</v>
      </c>
      <c r="U26" s="603">
        <v>571</v>
      </c>
      <c r="V26" s="603">
        <v>289</v>
      </c>
      <c r="W26" s="603">
        <v>1391</v>
      </c>
      <c r="X26" s="603">
        <v>261</v>
      </c>
      <c r="Y26" s="604">
        <v>431</v>
      </c>
      <c r="AA26" s="294"/>
      <c r="AB26" s="135"/>
    </row>
    <row r="27" spans="2:28" ht="12.75">
      <c r="B27" s="41" t="s">
        <v>33</v>
      </c>
      <c r="C27" s="43"/>
      <c r="D27" s="44"/>
      <c r="E27" s="30">
        <f t="shared" si="2"/>
        <v>3461</v>
      </c>
      <c r="F27" s="133"/>
      <c r="G27" s="32">
        <v>2471</v>
      </c>
      <c r="H27" s="33">
        <v>761</v>
      </c>
      <c r="I27" s="34">
        <v>229</v>
      </c>
      <c r="J27" s="133"/>
      <c r="K27" s="587">
        <v>85</v>
      </c>
      <c r="L27" s="588">
        <v>44</v>
      </c>
      <c r="M27" s="588">
        <v>104</v>
      </c>
      <c r="N27" s="588">
        <v>1331</v>
      </c>
      <c r="O27" s="588">
        <v>1165</v>
      </c>
      <c r="P27" s="588">
        <v>118</v>
      </c>
      <c r="Q27" s="589">
        <v>614</v>
      </c>
      <c r="R27" s="135"/>
      <c r="S27" s="587">
        <v>551</v>
      </c>
      <c r="T27" s="588">
        <v>910</v>
      </c>
      <c r="U27" s="588">
        <v>185</v>
      </c>
      <c r="V27" s="588">
        <v>226</v>
      </c>
      <c r="W27" s="588">
        <v>1372</v>
      </c>
      <c r="X27" s="588">
        <v>7</v>
      </c>
      <c r="Y27" s="589">
        <v>210</v>
      </c>
      <c r="AA27" s="294"/>
      <c r="AB27" s="154"/>
    </row>
    <row r="28" spans="2:28" ht="12.75">
      <c r="B28" s="35" t="s">
        <v>121</v>
      </c>
      <c r="C28" s="36"/>
      <c r="D28" s="44"/>
      <c r="E28" s="316">
        <f t="shared" si="2"/>
        <v>4628</v>
      </c>
      <c r="F28" s="133"/>
      <c r="G28" s="315">
        <v>2355</v>
      </c>
      <c r="H28" s="135">
        <v>734</v>
      </c>
      <c r="I28" s="314">
        <v>1539</v>
      </c>
      <c r="J28" s="133"/>
      <c r="K28" s="602">
        <v>98</v>
      </c>
      <c r="L28" s="603">
        <v>44</v>
      </c>
      <c r="M28" s="603">
        <v>145</v>
      </c>
      <c r="N28" s="603">
        <v>1318</v>
      </c>
      <c r="O28" s="603">
        <v>1163</v>
      </c>
      <c r="P28" s="603">
        <v>165</v>
      </c>
      <c r="Q28" s="604">
        <v>1695</v>
      </c>
      <c r="R28" s="135"/>
      <c r="S28" s="602">
        <v>343</v>
      </c>
      <c r="T28" s="603">
        <v>679</v>
      </c>
      <c r="U28" s="603">
        <v>359</v>
      </c>
      <c r="V28" s="603">
        <v>163</v>
      </c>
      <c r="W28" s="603">
        <v>1531</v>
      </c>
      <c r="X28" s="603">
        <v>14</v>
      </c>
      <c r="Y28" s="604">
        <v>1539</v>
      </c>
      <c r="AA28" s="294"/>
      <c r="AB28" s="154"/>
    </row>
    <row r="29" spans="2:28" ht="12.75">
      <c r="B29" s="41" t="s">
        <v>35</v>
      </c>
      <c r="C29" s="43"/>
      <c r="D29" s="44"/>
      <c r="E29" s="30">
        <f>SUM(G29:I29)</f>
        <v>17242</v>
      </c>
      <c r="F29" s="133"/>
      <c r="G29" s="32">
        <v>7152</v>
      </c>
      <c r="H29" s="33">
        <v>2763</v>
      </c>
      <c r="I29" s="34">
        <v>7327</v>
      </c>
      <c r="J29" s="133"/>
      <c r="K29" s="587">
        <v>362</v>
      </c>
      <c r="L29" s="588">
        <v>567</v>
      </c>
      <c r="M29" s="588">
        <v>137</v>
      </c>
      <c r="N29" s="588">
        <v>3027</v>
      </c>
      <c r="O29" s="588">
        <v>4480</v>
      </c>
      <c r="P29" s="588">
        <v>497</v>
      </c>
      <c r="Q29" s="589">
        <v>8172</v>
      </c>
      <c r="R29" s="135"/>
      <c r="S29" s="587">
        <v>4323</v>
      </c>
      <c r="T29" s="588">
        <v>3266</v>
      </c>
      <c r="U29" s="588">
        <v>981</v>
      </c>
      <c r="V29" s="588">
        <v>193</v>
      </c>
      <c r="W29" s="588">
        <v>1138</v>
      </c>
      <c r="X29" s="588">
        <v>0</v>
      </c>
      <c r="Y29" s="589">
        <v>7341</v>
      </c>
      <c r="Z29" s="39"/>
      <c r="AA29" s="294"/>
      <c r="AB29" s="135"/>
    </row>
    <row r="30" spans="2:28" ht="12.75">
      <c r="B30" s="35" t="s">
        <v>36</v>
      </c>
      <c r="C30" s="36"/>
      <c r="D30" s="44"/>
      <c r="E30" s="316">
        <f t="shared" si="2"/>
        <v>29822</v>
      </c>
      <c r="F30" s="133"/>
      <c r="G30" s="315">
        <v>14170</v>
      </c>
      <c r="H30" s="135">
        <v>8110</v>
      </c>
      <c r="I30" s="314">
        <v>7542</v>
      </c>
      <c r="J30" s="133"/>
      <c r="K30" s="602">
        <v>636</v>
      </c>
      <c r="L30" s="603">
        <v>334</v>
      </c>
      <c r="M30" s="603">
        <v>905</v>
      </c>
      <c r="N30" s="603">
        <v>6218</v>
      </c>
      <c r="O30" s="603">
        <v>7637</v>
      </c>
      <c r="P30" s="603">
        <v>1709</v>
      </c>
      <c r="Q30" s="604">
        <v>12383</v>
      </c>
      <c r="R30" s="135"/>
      <c r="S30" s="602">
        <v>2727</v>
      </c>
      <c r="T30" s="603">
        <v>9467</v>
      </c>
      <c r="U30" s="603">
        <v>5772</v>
      </c>
      <c r="V30" s="603">
        <v>251</v>
      </c>
      <c r="W30" s="603">
        <v>0</v>
      </c>
      <c r="X30" s="603">
        <v>424</v>
      </c>
      <c r="Y30" s="604">
        <v>11181</v>
      </c>
      <c r="AA30" s="294"/>
      <c r="AB30" s="135"/>
    </row>
    <row r="31" spans="2:28" ht="12.75">
      <c r="B31" s="41" t="s">
        <v>37</v>
      </c>
      <c r="C31" s="43"/>
      <c r="D31" s="44"/>
      <c r="E31" s="30">
        <f t="shared" si="2"/>
        <v>7020</v>
      </c>
      <c r="F31" s="133"/>
      <c r="G31" s="32">
        <v>4981</v>
      </c>
      <c r="H31" s="33">
        <v>1938</v>
      </c>
      <c r="I31" s="34">
        <v>101</v>
      </c>
      <c r="J31" s="133"/>
      <c r="K31" s="587">
        <v>128</v>
      </c>
      <c r="L31" s="588">
        <v>494</v>
      </c>
      <c r="M31" s="588">
        <v>1719</v>
      </c>
      <c r="N31" s="588">
        <v>1839</v>
      </c>
      <c r="O31" s="588">
        <v>1667</v>
      </c>
      <c r="P31" s="588">
        <v>205</v>
      </c>
      <c r="Q31" s="589">
        <v>968</v>
      </c>
      <c r="R31" s="135"/>
      <c r="S31" s="587">
        <v>4587</v>
      </c>
      <c r="T31" s="588">
        <v>1754</v>
      </c>
      <c r="U31" s="588">
        <v>484</v>
      </c>
      <c r="V31" s="588">
        <v>0</v>
      </c>
      <c r="W31" s="588">
        <v>0</v>
      </c>
      <c r="X31" s="588">
        <v>1</v>
      </c>
      <c r="Y31" s="589">
        <v>194</v>
      </c>
      <c r="AA31" s="294"/>
      <c r="AB31" s="173"/>
    </row>
    <row r="32" spans="2:28" ht="12.75">
      <c r="B32" s="35" t="s">
        <v>301</v>
      </c>
      <c r="C32" s="36"/>
      <c r="D32" s="44"/>
      <c r="E32" s="316">
        <f t="shared" si="2"/>
        <v>5711</v>
      </c>
      <c r="F32" s="133"/>
      <c r="G32" s="315">
        <v>3957</v>
      </c>
      <c r="H32" s="135">
        <v>1616</v>
      </c>
      <c r="I32" s="314">
        <v>138</v>
      </c>
      <c r="J32" s="133"/>
      <c r="K32" s="602">
        <v>138</v>
      </c>
      <c r="L32" s="603">
        <v>66</v>
      </c>
      <c r="M32" s="603">
        <v>155</v>
      </c>
      <c r="N32" s="603">
        <v>2042</v>
      </c>
      <c r="O32" s="603">
        <v>1571</v>
      </c>
      <c r="P32" s="603">
        <v>143</v>
      </c>
      <c r="Q32" s="604">
        <v>1596</v>
      </c>
      <c r="R32" s="135"/>
      <c r="S32" s="602">
        <v>531</v>
      </c>
      <c r="T32" s="603">
        <v>1078</v>
      </c>
      <c r="U32" s="603">
        <v>294</v>
      </c>
      <c r="V32" s="603">
        <v>730</v>
      </c>
      <c r="W32" s="603">
        <v>3002</v>
      </c>
      <c r="X32" s="603">
        <v>0</v>
      </c>
      <c r="Y32" s="604">
        <v>76</v>
      </c>
      <c r="AA32" s="294"/>
      <c r="AB32" s="154"/>
    </row>
    <row r="33" spans="2:28" ht="12.75">
      <c r="B33" s="41" t="s">
        <v>38</v>
      </c>
      <c r="C33" s="43"/>
      <c r="D33" s="44"/>
      <c r="E33" s="30">
        <f t="shared" si="2"/>
        <v>2368</v>
      </c>
      <c r="F33" s="133"/>
      <c r="G33" s="32">
        <v>1724</v>
      </c>
      <c r="H33" s="33">
        <v>614</v>
      </c>
      <c r="I33" s="34">
        <v>30</v>
      </c>
      <c r="J33" s="133"/>
      <c r="K33" s="587">
        <v>85</v>
      </c>
      <c r="L33" s="588">
        <v>37</v>
      </c>
      <c r="M33" s="588">
        <v>108</v>
      </c>
      <c r="N33" s="588">
        <v>1201</v>
      </c>
      <c r="O33" s="588">
        <v>679</v>
      </c>
      <c r="P33" s="588">
        <v>82</v>
      </c>
      <c r="Q33" s="589">
        <v>176</v>
      </c>
      <c r="R33" s="135"/>
      <c r="S33" s="587">
        <v>542</v>
      </c>
      <c r="T33" s="588">
        <v>486</v>
      </c>
      <c r="U33" s="588">
        <v>200</v>
      </c>
      <c r="V33" s="588">
        <v>104</v>
      </c>
      <c r="W33" s="588">
        <v>1013</v>
      </c>
      <c r="X33" s="588">
        <v>6</v>
      </c>
      <c r="Y33" s="589">
        <v>17</v>
      </c>
      <c r="AA33" s="294"/>
      <c r="AB33" s="154"/>
    </row>
    <row r="34" spans="2:28" ht="12.75">
      <c r="B34" s="35" t="s">
        <v>39</v>
      </c>
      <c r="C34" s="36"/>
      <c r="D34" s="44"/>
      <c r="E34" s="316">
        <f t="shared" si="2"/>
        <v>147432</v>
      </c>
      <c r="F34" s="133"/>
      <c r="G34" s="315">
        <v>104424</v>
      </c>
      <c r="H34" s="135">
        <v>40284</v>
      </c>
      <c r="I34" s="314">
        <v>2724</v>
      </c>
      <c r="J34" s="133"/>
      <c r="K34" s="602">
        <v>5280</v>
      </c>
      <c r="L34" s="603">
        <v>2772</v>
      </c>
      <c r="M34" s="603">
        <v>9480</v>
      </c>
      <c r="N34" s="603">
        <v>64824</v>
      </c>
      <c r="O34" s="603">
        <v>52476</v>
      </c>
      <c r="P34" s="603">
        <v>7476</v>
      </c>
      <c r="Q34" s="604">
        <v>5124</v>
      </c>
      <c r="R34" s="135"/>
      <c r="S34" s="602">
        <v>37260</v>
      </c>
      <c r="T34" s="603">
        <v>40380</v>
      </c>
      <c r="U34" s="603">
        <v>19668</v>
      </c>
      <c r="V34" s="603">
        <v>11220</v>
      </c>
      <c r="W34" s="603">
        <v>38076</v>
      </c>
      <c r="X34" s="603">
        <v>600</v>
      </c>
      <c r="Y34" s="604">
        <v>228</v>
      </c>
      <c r="Z34" s="154"/>
      <c r="AA34" s="294"/>
      <c r="AB34" s="154"/>
    </row>
    <row r="35" spans="2:28" ht="12.75">
      <c r="B35" s="41" t="s">
        <v>304</v>
      </c>
      <c r="C35" s="43"/>
      <c r="D35" s="44"/>
      <c r="E35" s="30">
        <f t="shared" si="2"/>
        <v>1499</v>
      </c>
      <c r="F35" s="133"/>
      <c r="G35" s="32">
        <v>1099</v>
      </c>
      <c r="H35" s="33">
        <v>352</v>
      </c>
      <c r="I35" s="34">
        <v>48</v>
      </c>
      <c r="J35" s="133"/>
      <c r="K35" s="587">
        <v>21</v>
      </c>
      <c r="L35" s="588">
        <v>9</v>
      </c>
      <c r="M35" s="588">
        <v>44</v>
      </c>
      <c r="N35" s="588">
        <v>539</v>
      </c>
      <c r="O35" s="588">
        <v>447</v>
      </c>
      <c r="P35" s="588">
        <v>36</v>
      </c>
      <c r="Q35" s="589">
        <v>403</v>
      </c>
      <c r="R35" s="135"/>
      <c r="S35" s="587">
        <v>348</v>
      </c>
      <c r="T35" s="588">
        <v>456</v>
      </c>
      <c r="U35" s="588">
        <v>66</v>
      </c>
      <c r="V35" s="588">
        <v>107</v>
      </c>
      <c r="W35" s="588">
        <v>518</v>
      </c>
      <c r="X35" s="588">
        <v>4</v>
      </c>
      <c r="Y35" s="589">
        <v>0</v>
      </c>
      <c r="Z35" s="49"/>
      <c r="AA35" s="294"/>
      <c r="AB35" s="154"/>
    </row>
    <row r="36" spans="2:27" ht="12.75">
      <c r="B36" s="639" t="s">
        <v>124</v>
      </c>
      <c r="C36" s="640"/>
      <c r="D36" s="44"/>
      <c r="E36" s="641">
        <f t="shared" si="2"/>
        <v>4559</v>
      </c>
      <c r="F36" s="133"/>
      <c r="G36" s="636">
        <v>3171</v>
      </c>
      <c r="H36" s="637">
        <v>1313</v>
      </c>
      <c r="I36" s="637">
        <v>75</v>
      </c>
      <c r="J36" s="133"/>
      <c r="K36" s="653">
        <v>147</v>
      </c>
      <c r="L36" s="654">
        <v>95</v>
      </c>
      <c r="M36" s="654">
        <v>293</v>
      </c>
      <c r="N36" s="654">
        <v>1968</v>
      </c>
      <c r="O36" s="654">
        <v>1628</v>
      </c>
      <c r="P36" s="654">
        <v>141</v>
      </c>
      <c r="Q36" s="655">
        <v>287</v>
      </c>
      <c r="R36" s="135"/>
      <c r="S36" s="653">
        <v>467</v>
      </c>
      <c r="T36" s="654">
        <v>1176</v>
      </c>
      <c r="U36" s="654">
        <v>305</v>
      </c>
      <c r="V36" s="654">
        <v>494</v>
      </c>
      <c r="W36" s="654">
        <v>2022</v>
      </c>
      <c r="X36" s="654">
        <v>14</v>
      </c>
      <c r="Y36" s="655">
        <v>81</v>
      </c>
      <c r="AA36" s="293"/>
    </row>
    <row r="37" spans="2:26" ht="12.75">
      <c r="B37" s="349" t="s">
        <v>171</v>
      </c>
      <c r="C37" s="47"/>
      <c r="D37" s="417"/>
      <c r="E37" s="49"/>
      <c r="F37" s="154"/>
      <c r="G37" s="49"/>
      <c r="H37" s="49"/>
      <c r="J37" s="154"/>
      <c r="K37" s="49"/>
      <c r="L37" s="49"/>
      <c r="M37" s="49"/>
      <c r="N37" s="49"/>
      <c r="O37" s="49"/>
      <c r="P37" s="49"/>
      <c r="Q37" s="49"/>
      <c r="R37" s="154"/>
      <c r="S37" s="49"/>
      <c r="T37" s="49"/>
      <c r="U37" s="49"/>
      <c r="V37" s="49"/>
      <c r="W37" s="49"/>
      <c r="X37" s="49"/>
      <c r="Z37" s="49"/>
    </row>
    <row r="38" spans="2:4" ht="12.75">
      <c r="B38" s="348" t="s">
        <v>391</v>
      </c>
      <c r="D38" s="29"/>
    </row>
    <row r="39" spans="2:4" ht="12.75">
      <c r="B39" s="348"/>
      <c r="D39" s="29"/>
    </row>
    <row r="40" ht="12.75">
      <c r="D40" s="29"/>
    </row>
    <row r="41" ht="12.75">
      <c r="D41" s="29"/>
    </row>
    <row r="42" spans="4:25" ht="12.75">
      <c r="D42" s="29"/>
      <c r="E42" s="292"/>
      <c r="G42" s="292"/>
      <c r="H42" s="292"/>
      <c r="I42" s="292"/>
      <c r="K42" s="292"/>
      <c r="L42" s="292"/>
      <c r="M42" s="292"/>
      <c r="N42" s="292"/>
      <c r="O42" s="292"/>
      <c r="P42" s="292"/>
      <c r="Q42" s="292"/>
      <c r="S42" s="292"/>
      <c r="T42" s="292"/>
      <c r="U42" s="292"/>
      <c r="V42" s="292"/>
      <c r="W42" s="292"/>
      <c r="X42" s="292"/>
      <c r="Y42" s="292"/>
    </row>
    <row r="43" spans="5:6" ht="12.75">
      <c r="E43" s="49"/>
      <c r="F43" s="49"/>
    </row>
    <row r="46" ht="12.75">
      <c r="B46" s="50"/>
    </row>
    <row r="47" ht="12.75">
      <c r="B47" s="50"/>
    </row>
    <row r="48" ht="12.75">
      <c r="B48" s="50"/>
    </row>
    <row r="49" spans="2:7" ht="12.75" customHeight="1">
      <c r="B49" s="51"/>
      <c r="C49" s="51"/>
      <c r="D49" s="51"/>
      <c r="E49" s="51"/>
      <c r="F49" s="51"/>
      <c r="G49" s="51"/>
    </row>
  </sheetData>
  <mergeCells count="15">
    <mergeCell ref="G6:I6"/>
    <mergeCell ref="K6:Q6"/>
    <mergeCell ref="S6:Y6"/>
    <mergeCell ref="G7:G8"/>
    <mergeCell ref="H7:H8"/>
    <mergeCell ref="B4:Y4"/>
    <mergeCell ref="B2:Y2"/>
    <mergeCell ref="B6:C8"/>
    <mergeCell ref="B10:C10"/>
    <mergeCell ref="L7:L8"/>
    <mergeCell ref="M7:M8"/>
    <mergeCell ref="N7:N8"/>
    <mergeCell ref="K7:K8"/>
    <mergeCell ref="O7:O8"/>
    <mergeCell ref="E6:E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colBreaks count="1" manualBreakCount="1">
    <brk id="26" max="65535" man="1"/>
  </colBreaks>
  <drawing r:id="rId1"/>
</worksheet>
</file>

<file path=xl/worksheets/sheet7.xml><?xml version="1.0" encoding="utf-8"?>
<worksheet xmlns="http://schemas.openxmlformats.org/spreadsheetml/2006/main" xmlns:r="http://schemas.openxmlformats.org/officeDocument/2006/relationships">
  <dimension ref="B2:AA46"/>
  <sheetViews>
    <sheetView showGridLines="0" showRowColHeaders="0" defaultGridColor="0" zoomScale="75" zoomScaleNormal="75" zoomScaleSheetLayoutView="100" colorId="8" workbookViewId="0" topLeftCell="A1">
      <selection activeCell="A1" sqref="A1"/>
    </sheetView>
  </sheetViews>
  <sheetFormatPr defaultColWidth="9.140625" defaultRowHeight="12.75"/>
  <cols>
    <col min="1" max="1" width="1.7109375" style="0" customWidth="1"/>
    <col min="3" max="3" width="6.8515625" style="0" customWidth="1"/>
    <col min="4" max="4" width="0.85546875" style="0" customWidth="1"/>
    <col min="5" max="5" width="11.00390625" style="0" customWidth="1"/>
    <col min="6" max="6" width="0.85546875" style="0" customWidth="1"/>
    <col min="7" max="8" width="7.8515625" style="0" customWidth="1"/>
    <col min="9" max="9" width="8.28125" style="0" customWidth="1"/>
    <col min="10" max="10" width="0.9921875" style="0" customWidth="1"/>
    <col min="11" max="11" width="5.28125" style="0" customWidth="1"/>
    <col min="12" max="12" width="4.7109375" style="0" customWidth="1"/>
    <col min="13" max="13" width="8.140625" style="0" customWidth="1"/>
    <col min="15" max="15" width="7.28125" style="0" customWidth="1"/>
    <col min="16" max="16" width="6.8515625" style="0" customWidth="1"/>
    <col min="17" max="17" width="8.140625" style="0" customWidth="1"/>
    <col min="18" max="18" width="0.71875" style="0" customWidth="1"/>
    <col min="19" max="19" width="9.57421875" style="0" customWidth="1"/>
    <col min="20" max="20" width="7.7109375" style="0" customWidth="1"/>
    <col min="21" max="21" width="8.28125" style="0" customWidth="1"/>
    <col min="22" max="22" width="7.421875" style="0" customWidth="1"/>
    <col min="23" max="24" width="7.00390625" style="0" customWidth="1"/>
    <col min="25" max="25" width="7.8515625" style="0" customWidth="1"/>
    <col min="26" max="26" width="2.7109375" style="0" customWidth="1"/>
    <col min="27" max="27" width="15.00390625" style="0" customWidth="1"/>
  </cols>
  <sheetData>
    <row r="2" spans="2:25" ht="15" customHeight="1">
      <c r="B2" s="778" t="s">
        <v>392</v>
      </c>
      <c r="C2" s="778"/>
      <c r="D2" s="778"/>
      <c r="E2" s="778"/>
      <c r="F2" s="778"/>
      <c r="G2" s="778"/>
      <c r="H2" s="778"/>
      <c r="I2" s="778"/>
      <c r="J2" s="778"/>
      <c r="K2" s="778"/>
      <c r="L2" s="778"/>
      <c r="M2" s="778"/>
      <c r="N2" s="778"/>
      <c r="O2" s="778"/>
      <c r="P2" s="778"/>
      <c r="Q2" s="778"/>
      <c r="R2" s="778"/>
      <c r="S2" s="778"/>
      <c r="T2" s="778"/>
      <c r="U2" s="778"/>
      <c r="V2" s="778"/>
      <c r="W2" s="778"/>
      <c r="X2" s="778"/>
      <c r="Y2" s="778"/>
    </row>
    <row r="3" ht="12.75" customHeight="1"/>
    <row r="4" spans="2:27" ht="15.75" customHeight="1">
      <c r="B4" s="779" t="s">
        <v>469</v>
      </c>
      <c r="C4" s="779"/>
      <c r="D4" s="779"/>
      <c r="E4" s="779"/>
      <c r="F4" s="779"/>
      <c r="G4" s="779"/>
      <c r="H4" s="779"/>
      <c r="I4" s="779"/>
      <c r="J4" s="779"/>
      <c r="K4" s="779"/>
      <c r="L4" s="779"/>
      <c r="M4" s="779"/>
      <c r="N4" s="779"/>
      <c r="O4" s="779"/>
      <c r="P4" s="779"/>
      <c r="Q4" s="779"/>
      <c r="R4" s="779"/>
      <c r="S4" s="779"/>
      <c r="T4" s="779"/>
      <c r="U4" s="779"/>
      <c r="V4" s="779"/>
      <c r="W4" s="779"/>
      <c r="X4" s="779"/>
      <c r="Y4" s="779"/>
      <c r="Z4" s="3"/>
      <c r="AA4" s="4"/>
    </row>
    <row r="5" spans="2:27" ht="12" customHeight="1">
      <c r="B5" s="3"/>
      <c r="C5" s="3"/>
      <c r="D5" s="5"/>
      <c r="E5" s="6"/>
      <c r="F5" s="6"/>
      <c r="G5" s="6"/>
      <c r="H5" s="5"/>
      <c r="I5" s="5"/>
      <c r="J5" s="5"/>
      <c r="K5" s="5"/>
      <c r="L5" s="5"/>
      <c r="M5" s="5"/>
      <c r="N5" s="3"/>
      <c r="O5" s="7"/>
      <c r="P5" s="3"/>
      <c r="Q5" s="3"/>
      <c r="R5" s="3"/>
      <c r="S5" s="8"/>
      <c r="T5" s="3"/>
      <c r="U5" s="3"/>
      <c r="V5" s="3"/>
      <c r="W5" s="3"/>
      <c r="X5" s="3"/>
      <c r="Y5" s="3"/>
      <c r="Z5" s="3"/>
      <c r="AA5" s="9"/>
    </row>
    <row r="6" spans="2:25" ht="12.75" customHeight="1">
      <c r="B6" s="651" t="s">
        <v>44</v>
      </c>
      <c r="C6" s="834"/>
      <c r="D6" s="10"/>
      <c r="E6" s="843" t="s">
        <v>0</v>
      </c>
      <c r="F6" s="11"/>
      <c r="G6" s="846" t="s">
        <v>1</v>
      </c>
      <c r="H6" s="847"/>
      <c r="I6" s="848"/>
      <c r="J6" s="12"/>
      <c r="K6" s="846" t="s">
        <v>2</v>
      </c>
      <c r="L6" s="847"/>
      <c r="M6" s="847"/>
      <c r="N6" s="847"/>
      <c r="O6" s="847"/>
      <c r="P6" s="847"/>
      <c r="Q6" s="848"/>
      <c r="R6" s="13"/>
      <c r="S6" s="849" t="s">
        <v>3</v>
      </c>
      <c r="T6" s="850"/>
      <c r="U6" s="850"/>
      <c r="V6" s="850"/>
      <c r="W6" s="850"/>
      <c r="X6" s="850"/>
      <c r="Y6" s="851"/>
    </row>
    <row r="7" spans="2:25" ht="12" customHeight="1">
      <c r="B7" s="835"/>
      <c r="C7" s="836"/>
      <c r="D7" s="15"/>
      <c r="E7" s="844"/>
      <c r="F7" s="11"/>
      <c r="G7" s="841" t="s">
        <v>5</v>
      </c>
      <c r="H7" s="841" t="s">
        <v>6</v>
      </c>
      <c r="I7" s="147" t="s">
        <v>7</v>
      </c>
      <c r="J7" s="16"/>
      <c r="K7" s="841" t="s">
        <v>128</v>
      </c>
      <c r="L7" s="841" t="s">
        <v>129</v>
      </c>
      <c r="M7" s="841" t="s">
        <v>130</v>
      </c>
      <c r="N7" s="841" t="s">
        <v>131</v>
      </c>
      <c r="O7" s="841" t="s">
        <v>132</v>
      </c>
      <c r="P7" s="147" t="s">
        <v>8</v>
      </c>
      <c r="Q7" s="147" t="s">
        <v>7</v>
      </c>
      <c r="R7" s="17"/>
      <c r="S7" s="149" t="s">
        <v>11</v>
      </c>
      <c r="T7" s="150" t="s">
        <v>10</v>
      </c>
      <c r="U7" s="150" t="s">
        <v>9</v>
      </c>
      <c r="V7" s="150" t="s">
        <v>139</v>
      </c>
      <c r="W7" s="150" t="s">
        <v>141</v>
      </c>
      <c r="X7" s="150" t="s">
        <v>89</v>
      </c>
      <c r="Y7" s="150" t="s">
        <v>7</v>
      </c>
    </row>
    <row r="8" spans="2:25" ht="12.75">
      <c r="B8" s="837"/>
      <c r="C8" s="838"/>
      <c r="D8" s="10"/>
      <c r="E8" s="845"/>
      <c r="F8" s="11"/>
      <c r="G8" s="842"/>
      <c r="H8" s="842"/>
      <c r="I8" s="148" t="s">
        <v>12</v>
      </c>
      <c r="J8" s="16"/>
      <c r="K8" s="842"/>
      <c r="L8" s="842"/>
      <c r="M8" s="842"/>
      <c r="N8" s="842"/>
      <c r="O8" s="842"/>
      <c r="P8" s="148" t="s">
        <v>13</v>
      </c>
      <c r="Q8" s="148" t="s">
        <v>12</v>
      </c>
      <c r="R8" s="16"/>
      <c r="S8" s="151" t="s">
        <v>16</v>
      </c>
      <c r="T8" s="151" t="s">
        <v>15</v>
      </c>
      <c r="U8" s="151" t="s">
        <v>14</v>
      </c>
      <c r="V8" s="151" t="s">
        <v>140</v>
      </c>
      <c r="W8" s="151" t="s">
        <v>142</v>
      </c>
      <c r="X8" s="151"/>
      <c r="Y8" s="151" t="s">
        <v>12</v>
      </c>
    </row>
    <row r="9" spans="2:25" ht="4.5" customHeight="1">
      <c r="B9" s="18"/>
      <c r="C9" s="3"/>
      <c r="D9" s="19"/>
      <c r="E9" s="20"/>
      <c r="F9" s="15"/>
      <c r="G9" s="15"/>
      <c r="H9" s="21"/>
      <c r="I9" s="21"/>
      <c r="J9" s="15"/>
      <c r="K9" s="15"/>
      <c r="L9" s="20"/>
      <c r="M9" s="22"/>
      <c r="N9" s="23"/>
      <c r="O9" s="24"/>
      <c r="P9" s="24"/>
      <c r="Q9" s="24"/>
      <c r="R9" s="25"/>
      <c r="S9" s="24"/>
      <c r="T9" s="24"/>
      <c r="U9" s="24"/>
      <c r="V9" s="24"/>
      <c r="W9" s="24"/>
      <c r="X9" s="24"/>
      <c r="Y9" s="24"/>
    </row>
    <row r="10" spans="2:27" ht="12.75">
      <c r="B10" s="839" t="s">
        <v>110</v>
      </c>
      <c r="C10" s="840"/>
      <c r="D10" s="172"/>
      <c r="E10" s="241">
        <f>SUM(E11:E34)</f>
        <v>127393</v>
      </c>
      <c r="F10" s="242"/>
      <c r="G10" s="243">
        <f>SUM(G11:G34)</f>
        <v>86379</v>
      </c>
      <c r="H10" s="313">
        <f>SUM(H11:H34)</f>
        <v>35777</v>
      </c>
      <c r="I10" s="244">
        <f>SUM(I11:I34)</f>
        <v>5237</v>
      </c>
      <c r="J10" s="242"/>
      <c r="K10" s="243">
        <f aca="true" t="shared" si="0" ref="K10:P10">SUM(K11:K34)</f>
        <v>4220</v>
      </c>
      <c r="L10" s="313">
        <f t="shared" si="0"/>
        <v>2242</v>
      </c>
      <c r="M10" s="313">
        <f t="shared" si="0"/>
        <v>6769</v>
      </c>
      <c r="N10" s="313">
        <f t="shared" si="0"/>
        <v>48807</v>
      </c>
      <c r="O10" s="313">
        <f>SUM(O11:O34)</f>
        <v>41425</v>
      </c>
      <c r="P10" s="313">
        <f t="shared" si="0"/>
        <v>5844</v>
      </c>
      <c r="Q10" s="244">
        <f>SUM(Q11:Q34)</f>
        <v>18086</v>
      </c>
      <c r="R10" s="245"/>
      <c r="S10" s="243">
        <f aca="true" t="shared" si="1" ref="S10:Y10">SUM(S11:S34)</f>
        <v>22805</v>
      </c>
      <c r="T10" s="313">
        <f t="shared" si="1"/>
        <v>32076</v>
      </c>
      <c r="U10" s="313">
        <f t="shared" si="1"/>
        <v>22801</v>
      </c>
      <c r="V10" s="313">
        <f t="shared" si="1"/>
        <v>7682</v>
      </c>
      <c r="W10" s="313">
        <f t="shared" si="1"/>
        <v>35859</v>
      </c>
      <c r="X10" s="313">
        <f t="shared" si="1"/>
        <v>1191</v>
      </c>
      <c r="Y10" s="244">
        <f t="shared" si="1"/>
        <v>4979</v>
      </c>
      <c r="Z10" s="140"/>
      <c r="AA10" s="293"/>
    </row>
    <row r="11" spans="2:27" ht="12.75">
      <c r="B11" s="27" t="s">
        <v>394</v>
      </c>
      <c r="C11" s="28"/>
      <c r="D11" s="29"/>
      <c r="E11" s="30">
        <f>SUM(G11:I11)</f>
        <v>1218</v>
      </c>
      <c r="F11" s="133"/>
      <c r="G11" s="32">
        <v>879</v>
      </c>
      <c r="H11" s="33">
        <v>295</v>
      </c>
      <c r="I11" s="34">
        <v>44</v>
      </c>
      <c r="J11" s="582"/>
      <c r="K11" s="32">
        <v>20</v>
      </c>
      <c r="L11" s="33">
        <v>7</v>
      </c>
      <c r="M11" s="33">
        <v>38</v>
      </c>
      <c r="N11" s="33">
        <v>478</v>
      </c>
      <c r="O11" s="33">
        <v>383</v>
      </c>
      <c r="P11" s="33">
        <v>25</v>
      </c>
      <c r="Q11" s="34">
        <v>267</v>
      </c>
      <c r="R11" s="593">
        <v>264</v>
      </c>
      <c r="S11" s="33">
        <v>264</v>
      </c>
      <c r="T11" s="33">
        <v>343</v>
      </c>
      <c r="U11" s="33">
        <v>65</v>
      </c>
      <c r="V11" s="33">
        <v>90</v>
      </c>
      <c r="W11" s="33">
        <v>453</v>
      </c>
      <c r="X11" s="33">
        <v>3</v>
      </c>
      <c r="Y11" s="34">
        <v>0</v>
      </c>
      <c r="Z11" s="49"/>
      <c r="AA11" s="293"/>
    </row>
    <row r="12" spans="2:27" ht="12.75">
      <c r="B12" s="35" t="s">
        <v>395</v>
      </c>
      <c r="C12" s="36"/>
      <c r="D12" s="37"/>
      <c r="E12" s="316">
        <f aca="true" t="shared" si="2" ref="E12:E34">SUM(G12:I12)</f>
        <v>1147</v>
      </c>
      <c r="F12" s="133"/>
      <c r="G12" s="38">
        <v>760</v>
      </c>
      <c r="H12" s="39">
        <v>224</v>
      </c>
      <c r="I12" s="52">
        <v>163</v>
      </c>
      <c r="J12" s="582"/>
      <c r="K12" s="38">
        <v>25</v>
      </c>
      <c r="L12" s="39">
        <v>9</v>
      </c>
      <c r="M12" s="39">
        <v>20</v>
      </c>
      <c r="N12" s="39">
        <v>68</v>
      </c>
      <c r="O12" s="39">
        <v>79</v>
      </c>
      <c r="P12" s="39">
        <v>17</v>
      </c>
      <c r="Q12" s="40">
        <v>929</v>
      </c>
      <c r="R12" s="593">
        <v>49</v>
      </c>
      <c r="S12" s="38">
        <v>49</v>
      </c>
      <c r="T12" s="39">
        <v>183</v>
      </c>
      <c r="U12" s="39">
        <v>380</v>
      </c>
      <c r="V12" s="39">
        <v>279</v>
      </c>
      <c r="W12" s="39">
        <v>252</v>
      </c>
      <c r="X12" s="39">
        <v>0</v>
      </c>
      <c r="Y12" s="52">
        <v>4</v>
      </c>
      <c r="AA12" s="293"/>
    </row>
    <row r="13" spans="2:27" ht="12.75">
      <c r="B13" s="41" t="s">
        <v>396</v>
      </c>
      <c r="C13" s="28"/>
      <c r="D13" s="29"/>
      <c r="E13" s="30">
        <f t="shared" si="2"/>
        <v>13323</v>
      </c>
      <c r="F13" s="133"/>
      <c r="G13" s="32">
        <v>9428</v>
      </c>
      <c r="H13" s="33">
        <v>3846</v>
      </c>
      <c r="I13" s="34">
        <v>49</v>
      </c>
      <c r="J13" s="582"/>
      <c r="K13" s="32">
        <v>525</v>
      </c>
      <c r="L13" s="33">
        <v>251</v>
      </c>
      <c r="M13" s="33">
        <v>562</v>
      </c>
      <c r="N13" s="33">
        <v>5923</v>
      </c>
      <c r="O13" s="33">
        <v>4761</v>
      </c>
      <c r="P13" s="33">
        <v>802</v>
      </c>
      <c r="Q13" s="34">
        <v>499</v>
      </c>
      <c r="R13" s="593">
        <v>1963</v>
      </c>
      <c r="S13" s="33">
        <v>1963</v>
      </c>
      <c r="T13" s="33">
        <v>3547</v>
      </c>
      <c r="U13" s="33">
        <v>2636</v>
      </c>
      <c r="V13" s="33">
        <v>604</v>
      </c>
      <c r="W13" s="33">
        <v>4457</v>
      </c>
      <c r="X13" s="33">
        <v>25</v>
      </c>
      <c r="Y13" s="34">
        <v>91</v>
      </c>
      <c r="Z13" s="154"/>
      <c r="AA13" s="293"/>
    </row>
    <row r="14" spans="2:27" ht="12.75">
      <c r="B14" s="35" t="s">
        <v>397</v>
      </c>
      <c r="C14" s="36"/>
      <c r="D14" s="37"/>
      <c r="E14" s="316">
        <f t="shared" si="2"/>
        <v>2592</v>
      </c>
      <c r="F14" s="136"/>
      <c r="G14" s="38">
        <v>1761</v>
      </c>
      <c r="H14" s="39">
        <v>789</v>
      </c>
      <c r="I14" s="40">
        <v>42</v>
      </c>
      <c r="J14" s="582"/>
      <c r="K14" s="38">
        <v>71</v>
      </c>
      <c r="L14" s="39">
        <v>33</v>
      </c>
      <c r="M14" s="39">
        <v>77</v>
      </c>
      <c r="N14" s="39">
        <v>959</v>
      </c>
      <c r="O14" s="39">
        <v>686</v>
      </c>
      <c r="P14" s="39">
        <v>57</v>
      </c>
      <c r="Q14" s="40">
        <v>709</v>
      </c>
      <c r="R14" s="604">
        <v>38</v>
      </c>
      <c r="S14" s="39">
        <v>151</v>
      </c>
      <c r="T14" s="39">
        <v>397</v>
      </c>
      <c r="U14" s="39">
        <v>156</v>
      </c>
      <c r="V14" s="39">
        <v>376</v>
      </c>
      <c r="W14" s="39">
        <v>1493</v>
      </c>
      <c r="X14" s="39">
        <v>0</v>
      </c>
      <c r="Y14" s="52">
        <v>19</v>
      </c>
      <c r="AA14" s="293"/>
    </row>
    <row r="15" spans="2:27" ht="12.75">
      <c r="B15" s="41" t="s">
        <v>398</v>
      </c>
      <c r="C15" s="43"/>
      <c r="D15" s="44"/>
      <c r="E15" s="30">
        <f t="shared" si="2"/>
        <v>12353</v>
      </c>
      <c r="F15" s="133"/>
      <c r="G15" s="32">
        <v>8486</v>
      </c>
      <c r="H15" s="33">
        <v>3836</v>
      </c>
      <c r="I15" s="34">
        <v>31</v>
      </c>
      <c r="J15" s="582"/>
      <c r="K15" s="32">
        <v>575</v>
      </c>
      <c r="L15" s="33">
        <v>257</v>
      </c>
      <c r="M15" s="33">
        <v>591</v>
      </c>
      <c r="N15" s="33">
        <v>5232</v>
      </c>
      <c r="O15" s="33">
        <v>4708</v>
      </c>
      <c r="P15" s="33">
        <v>437</v>
      </c>
      <c r="Q15" s="34">
        <v>553</v>
      </c>
      <c r="R15" s="604">
        <v>2432</v>
      </c>
      <c r="S15" s="33">
        <v>2414</v>
      </c>
      <c r="T15" s="33">
        <v>3782</v>
      </c>
      <c r="U15" s="33">
        <v>1866</v>
      </c>
      <c r="V15" s="33">
        <v>974</v>
      </c>
      <c r="W15" s="33">
        <v>3305</v>
      </c>
      <c r="X15" s="33">
        <v>12</v>
      </c>
      <c r="Y15" s="34">
        <v>0</v>
      </c>
      <c r="AA15" s="293"/>
    </row>
    <row r="16" spans="2:27" ht="12.75">
      <c r="B16" s="35" t="s">
        <v>399</v>
      </c>
      <c r="C16" s="36"/>
      <c r="D16" s="44"/>
      <c r="E16" s="316">
        <f t="shared" si="2"/>
        <v>6030</v>
      </c>
      <c r="F16" s="133"/>
      <c r="G16" s="38">
        <v>4205</v>
      </c>
      <c r="H16" s="39">
        <v>1763</v>
      </c>
      <c r="I16" s="40">
        <v>62</v>
      </c>
      <c r="J16" s="582"/>
      <c r="K16" s="38">
        <v>209</v>
      </c>
      <c r="L16" s="39">
        <v>94</v>
      </c>
      <c r="M16" s="39">
        <v>281</v>
      </c>
      <c r="N16" s="39">
        <v>2943</v>
      </c>
      <c r="O16" s="39">
        <v>2097</v>
      </c>
      <c r="P16" s="39">
        <v>213</v>
      </c>
      <c r="Q16" s="40">
        <v>193</v>
      </c>
      <c r="R16" s="604">
        <v>928</v>
      </c>
      <c r="S16" s="39">
        <v>928</v>
      </c>
      <c r="T16" s="39">
        <v>1405</v>
      </c>
      <c r="U16" s="39">
        <v>392</v>
      </c>
      <c r="V16" s="39">
        <v>573</v>
      </c>
      <c r="W16" s="39">
        <v>2709</v>
      </c>
      <c r="X16" s="39">
        <v>12</v>
      </c>
      <c r="Y16" s="52">
        <v>11</v>
      </c>
      <c r="AA16" s="293"/>
    </row>
    <row r="17" spans="2:27" ht="12.75">
      <c r="B17" s="41" t="s">
        <v>400</v>
      </c>
      <c r="C17" s="43"/>
      <c r="D17" s="44"/>
      <c r="E17" s="30">
        <f t="shared" si="2"/>
        <v>270</v>
      </c>
      <c r="F17" s="133"/>
      <c r="G17" s="32">
        <v>144</v>
      </c>
      <c r="H17" s="33">
        <v>26</v>
      </c>
      <c r="I17" s="34">
        <v>100</v>
      </c>
      <c r="J17" s="582"/>
      <c r="K17" s="32">
        <v>8</v>
      </c>
      <c r="L17" s="33">
        <v>2</v>
      </c>
      <c r="M17" s="33">
        <v>11</v>
      </c>
      <c r="N17" s="33">
        <v>117</v>
      </c>
      <c r="O17" s="33">
        <v>78</v>
      </c>
      <c r="P17" s="33">
        <v>6</v>
      </c>
      <c r="Q17" s="34">
        <v>48</v>
      </c>
      <c r="R17" s="604">
        <v>174</v>
      </c>
      <c r="S17" s="33">
        <v>174</v>
      </c>
      <c r="T17" s="33">
        <v>62</v>
      </c>
      <c r="U17" s="33">
        <v>18</v>
      </c>
      <c r="V17" s="33">
        <v>0</v>
      </c>
      <c r="W17" s="33">
        <v>0</v>
      </c>
      <c r="X17" s="33">
        <v>0</v>
      </c>
      <c r="Y17" s="34">
        <v>16</v>
      </c>
      <c r="AA17" s="293"/>
    </row>
    <row r="18" spans="2:27" s="418" customFormat="1" ht="12.75">
      <c r="B18" s="35" t="s">
        <v>401</v>
      </c>
      <c r="C18" s="36"/>
      <c r="D18" s="417"/>
      <c r="E18" s="316">
        <f t="shared" si="2"/>
        <v>8537</v>
      </c>
      <c r="F18" s="419"/>
      <c r="G18" s="38">
        <v>5726</v>
      </c>
      <c r="H18" s="39">
        <v>2606</v>
      </c>
      <c r="I18" s="40">
        <v>205</v>
      </c>
      <c r="J18" s="582"/>
      <c r="K18" s="38">
        <v>385</v>
      </c>
      <c r="L18" s="39">
        <v>177</v>
      </c>
      <c r="M18" s="39">
        <v>441</v>
      </c>
      <c r="N18" s="39">
        <v>3390</v>
      </c>
      <c r="O18" s="39">
        <v>2707</v>
      </c>
      <c r="P18" s="39">
        <v>459</v>
      </c>
      <c r="Q18" s="40">
        <v>978</v>
      </c>
      <c r="R18" s="604">
        <v>1373</v>
      </c>
      <c r="S18" s="39">
        <v>1373</v>
      </c>
      <c r="T18" s="39">
        <v>2247</v>
      </c>
      <c r="U18" s="39">
        <v>1240</v>
      </c>
      <c r="V18" s="39">
        <v>386</v>
      </c>
      <c r="W18" s="39">
        <v>2695</v>
      </c>
      <c r="X18" s="39">
        <v>230</v>
      </c>
      <c r="Y18" s="40">
        <v>366</v>
      </c>
      <c r="AA18" s="293"/>
    </row>
    <row r="19" spans="2:27" ht="12.75">
      <c r="B19" s="41" t="s">
        <v>403</v>
      </c>
      <c r="C19" s="43"/>
      <c r="D19" s="44"/>
      <c r="E19" s="30">
        <f t="shared" si="2"/>
        <v>7030</v>
      </c>
      <c r="F19" s="133"/>
      <c r="G19" s="32">
        <v>4224</v>
      </c>
      <c r="H19" s="33">
        <v>1032</v>
      </c>
      <c r="I19" s="34">
        <v>1774</v>
      </c>
      <c r="J19" s="582"/>
      <c r="K19" s="32">
        <v>68</v>
      </c>
      <c r="L19" s="33">
        <v>38</v>
      </c>
      <c r="M19" s="33">
        <v>110</v>
      </c>
      <c r="N19" s="33">
        <v>1607</v>
      </c>
      <c r="O19" s="33">
        <v>1737</v>
      </c>
      <c r="P19" s="33">
        <v>153</v>
      </c>
      <c r="Q19" s="34">
        <v>3317</v>
      </c>
      <c r="R19" s="604">
        <v>1097</v>
      </c>
      <c r="S19" s="33">
        <v>1104</v>
      </c>
      <c r="T19" s="33">
        <v>865</v>
      </c>
      <c r="U19" s="33">
        <v>1066</v>
      </c>
      <c r="V19" s="33">
        <v>764</v>
      </c>
      <c r="W19" s="33">
        <v>3039</v>
      </c>
      <c r="X19" s="33">
        <v>143</v>
      </c>
      <c r="Y19" s="34">
        <v>49</v>
      </c>
      <c r="AA19" s="293"/>
    </row>
    <row r="20" spans="2:27" ht="12.75">
      <c r="B20" s="35" t="s">
        <v>405</v>
      </c>
      <c r="C20" s="36"/>
      <c r="D20" s="44"/>
      <c r="E20" s="316">
        <f t="shared" si="2"/>
        <v>902</v>
      </c>
      <c r="F20" s="133"/>
      <c r="G20" s="38">
        <v>665</v>
      </c>
      <c r="H20" s="39">
        <v>234</v>
      </c>
      <c r="I20" s="40">
        <v>3</v>
      </c>
      <c r="J20" s="582"/>
      <c r="K20" s="38">
        <v>17</v>
      </c>
      <c r="L20" s="39">
        <v>9</v>
      </c>
      <c r="M20" s="39">
        <v>37</v>
      </c>
      <c r="N20" s="39">
        <v>331</v>
      </c>
      <c r="O20" s="39">
        <v>315</v>
      </c>
      <c r="P20" s="39">
        <v>29</v>
      </c>
      <c r="Q20" s="40">
        <v>164</v>
      </c>
      <c r="R20" s="604">
        <v>86</v>
      </c>
      <c r="S20" s="39">
        <v>167</v>
      </c>
      <c r="T20" s="39">
        <v>235</v>
      </c>
      <c r="U20" s="39">
        <v>66</v>
      </c>
      <c r="V20" s="39">
        <v>47</v>
      </c>
      <c r="W20" s="39">
        <v>385</v>
      </c>
      <c r="X20" s="39">
        <v>0</v>
      </c>
      <c r="Y20" s="52">
        <v>2</v>
      </c>
      <c r="AA20" s="293"/>
    </row>
    <row r="21" spans="2:27" ht="12.75">
      <c r="B21" s="41" t="s">
        <v>407</v>
      </c>
      <c r="C21" s="43"/>
      <c r="D21" s="44"/>
      <c r="E21" s="30">
        <f t="shared" si="2"/>
        <v>1156</v>
      </c>
      <c r="F21" s="133"/>
      <c r="G21" s="32">
        <v>859</v>
      </c>
      <c r="H21" s="33">
        <v>297</v>
      </c>
      <c r="I21" s="34">
        <v>0</v>
      </c>
      <c r="J21" s="582"/>
      <c r="K21" s="32">
        <v>21</v>
      </c>
      <c r="L21" s="33">
        <v>8</v>
      </c>
      <c r="M21" s="33">
        <v>21</v>
      </c>
      <c r="N21" s="33">
        <v>278</v>
      </c>
      <c r="O21" s="33">
        <v>292</v>
      </c>
      <c r="P21" s="33">
        <v>26</v>
      </c>
      <c r="Q21" s="34">
        <v>510</v>
      </c>
      <c r="R21" s="604">
        <v>276</v>
      </c>
      <c r="S21" s="33">
        <v>276</v>
      </c>
      <c r="T21" s="33">
        <v>342</v>
      </c>
      <c r="U21" s="33">
        <v>161</v>
      </c>
      <c r="V21" s="33">
        <v>72</v>
      </c>
      <c r="W21" s="33">
        <v>304</v>
      </c>
      <c r="X21" s="33">
        <v>0</v>
      </c>
      <c r="Y21" s="34">
        <v>1</v>
      </c>
      <c r="AA21" s="293"/>
    </row>
    <row r="22" spans="2:27" ht="12.75">
      <c r="B22" s="35" t="s">
        <v>408</v>
      </c>
      <c r="C22" s="36"/>
      <c r="D22" s="44"/>
      <c r="E22" s="316">
        <f t="shared" si="2"/>
        <v>4168</v>
      </c>
      <c r="F22" s="133"/>
      <c r="G22" s="315">
        <v>3027</v>
      </c>
      <c r="H22" s="135">
        <v>1141</v>
      </c>
      <c r="I22" s="314">
        <v>0</v>
      </c>
      <c r="J22" s="582"/>
      <c r="K22" s="315">
        <v>104</v>
      </c>
      <c r="L22" s="135">
        <v>86</v>
      </c>
      <c r="M22" s="135">
        <v>698</v>
      </c>
      <c r="N22" s="135">
        <v>1357</v>
      </c>
      <c r="O22" s="135">
        <v>932</v>
      </c>
      <c r="P22" s="135">
        <v>92</v>
      </c>
      <c r="Q22" s="314">
        <v>899</v>
      </c>
      <c r="R22" s="604">
        <v>613</v>
      </c>
      <c r="S22" s="135">
        <v>613</v>
      </c>
      <c r="T22" s="135">
        <v>800</v>
      </c>
      <c r="U22" s="135">
        <v>1150</v>
      </c>
      <c r="V22" s="135">
        <v>43</v>
      </c>
      <c r="W22" s="135">
        <v>1562</v>
      </c>
      <c r="X22" s="135">
        <v>0</v>
      </c>
      <c r="Y22" s="314">
        <v>0</v>
      </c>
      <c r="AA22" s="293"/>
    </row>
    <row r="23" spans="2:27" ht="12.75">
      <c r="B23" s="41" t="s">
        <v>409</v>
      </c>
      <c r="C23" s="43"/>
      <c r="D23" s="44"/>
      <c r="E23" s="30">
        <f t="shared" si="2"/>
        <v>1683</v>
      </c>
      <c r="F23" s="133"/>
      <c r="G23" s="32">
        <v>1248</v>
      </c>
      <c r="H23" s="33">
        <v>435</v>
      </c>
      <c r="I23" s="34">
        <v>0</v>
      </c>
      <c r="J23" s="582"/>
      <c r="K23" s="32">
        <v>54</v>
      </c>
      <c r="L23" s="33">
        <v>26</v>
      </c>
      <c r="M23" s="33">
        <v>74</v>
      </c>
      <c r="N23" s="33">
        <v>808</v>
      </c>
      <c r="O23" s="33">
        <v>594</v>
      </c>
      <c r="P23" s="33">
        <v>65</v>
      </c>
      <c r="Q23" s="34">
        <v>62</v>
      </c>
      <c r="R23" s="604">
        <v>204</v>
      </c>
      <c r="S23" s="33">
        <v>204</v>
      </c>
      <c r="T23" s="33">
        <v>387</v>
      </c>
      <c r="U23" s="33">
        <v>229</v>
      </c>
      <c r="V23" s="33">
        <v>86</v>
      </c>
      <c r="W23" s="33">
        <v>767</v>
      </c>
      <c r="X23" s="33">
        <v>10</v>
      </c>
      <c r="Y23" s="34">
        <v>0</v>
      </c>
      <c r="AA23" s="293"/>
    </row>
    <row r="24" spans="2:27" ht="12.75">
      <c r="B24" s="35" t="s">
        <v>410</v>
      </c>
      <c r="C24" s="36"/>
      <c r="D24" s="44"/>
      <c r="E24" s="316">
        <f t="shared" si="2"/>
        <v>1586</v>
      </c>
      <c r="F24" s="133"/>
      <c r="G24" s="315">
        <v>1105</v>
      </c>
      <c r="H24" s="135">
        <v>474</v>
      </c>
      <c r="I24" s="314">
        <v>7</v>
      </c>
      <c r="J24" s="582"/>
      <c r="K24" s="315">
        <v>44</v>
      </c>
      <c r="L24" s="135">
        <v>37</v>
      </c>
      <c r="M24" s="135">
        <v>75</v>
      </c>
      <c r="N24" s="135">
        <v>782</v>
      </c>
      <c r="O24" s="135">
        <v>583</v>
      </c>
      <c r="P24" s="135">
        <v>18</v>
      </c>
      <c r="Q24" s="314">
        <v>47</v>
      </c>
      <c r="R24" s="604">
        <v>119</v>
      </c>
      <c r="S24" s="135">
        <v>119</v>
      </c>
      <c r="T24" s="135">
        <v>366</v>
      </c>
      <c r="U24" s="135">
        <v>98</v>
      </c>
      <c r="V24" s="135">
        <v>198</v>
      </c>
      <c r="W24" s="135">
        <v>792</v>
      </c>
      <c r="X24" s="135">
        <v>3</v>
      </c>
      <c r="Y24" s="314">
        <v>10</v>
      </c>
      <c r="AA24" s="293"/>
    </row>
    <row r="25" spans="2:27" ht="12.75">
      <c r="B25" s="41" t="s">
        <v>411</v>
      </c>
      <c r="C25" s="43"/>
      <c r="D25" s="44"/>
      <c r="E25" s="30">
        <f t="shared" si="2"/>
        <v>3344</v>
      </c>
      <c r="F25" s="133"/>
      <c r="G25" s="32">
        <v>2314</v>
      </c>
      <c r="H25" s="33">
        <v>1000</v>
      </c>
      <c r="I25" s="34">
        <v>30</v>
      </c>
      <c r="J25" s="582"/>
      <c r="K25" s="32">
        <v>71</v>
      </c>
      <c r="L25" s="33">
        <v>50</v>
      </c>
      <c r="M25" s="33">
        <v>91</v>
      </c>
      <c r="N25" s="33">
        <v>1212</v>
      </c>
      <c r="O25" s="33">
        <v>1081</v>
      </c>
      <c r="P25" s="33">
        <v>159</v>
      </c>
      <c r="Q25" s="34">
        <v>680</v>
      </c>
      <c r="R25" s="604">
        <v>592</v>
      </c>
      <c r="S25" s="33">
        <v>592</v>
      </c>
      <c r="T25" s="33">
        <v>807</v>
      </c>
      <c r="U25" s="33">
        <v>606</v>
      </c>
      <c r="V25" s="33">
        <v>193</v>
      </c>
      <c r="W25" s="33">
        <v>1138</v>
      </c>
      <c r="X25" s="33">
        <v>0</v>
      </c>
      <c r="Y25" s="34">
        <v>8</v>
      </c>
      <c r="AA25" s="293"/>
    </row>
    <row r="26" spans="2:27" ht="12.75">
      <c r="B26" s="35" t="s">
        <v>412</v>
      </c>
      <c r="C26" s="36"/>
      <c r="D26" s="44"/>
      <c r="E26" s="316">
        <f t="shared" si="2"/>
        <v>2101</v>
      </c>
      <c r="F26" s="133"/>
      <c r="G26" s="315">
        <v>1450</v>
      </c>
      <c r="H26" s="135">
        <v>614</v>
      </c>
      <c r="I26" s="314">
        <v>37</v>
      </c>
      <c r="J26" s="582"/>
      <c r="K26" s="315">
        <v>30</v>
      </c>
      <c r="L26" s="135">
        <v>172</v>
      </c>
      <c r="M26" s="135">
        <v>542</v>
      </c>
      <c r="N26" s="135">
        <v>551</v>
      </c>
      <c r="O26" s="135">
        <v>484</v>
      </c>
      <c r="P26" s="135">
        <v>55</v>
      </c>
      <c r="Q26" s="314">
        <v>267</v>
      </c>
      <c r="R26" s="604">
        <v>1449</v>
      </c>
      <c r="S26" s="135">
        <v>1449</v>
      </c>
      <c r="T26" s="135">
        <v>480</v>
      </c>
      <c r="U26" s="135">
        <v>143</v>
      </c>
      <c r="V26" s="135">
        <v>0</v>
      </c>
      <c r="W26" s="135">
        <v>0</v>
      </c>
      <c r="X26" s="135">
        <v>0</v>
      </c>
      <c r="Y26" s="314">
        <v>29</v>
      </c>
      <c r="AA26" s="293"/>
    </row>
    <row r="27" spans="2:27" ht="12.75">
      <c r="B27" s="41" t="s">
        <v>413</v>
      </c>
      <c r="C27" s="43"/>
      <c r="D27" s="44"/>
      <c r="E27" s="30">
        <f t="shared" si="2"/>
        <v>2584</v>
      </c>
      <c r="F27" s="133"/>
      <c r="G27" s="32">
        <v>1820</v>
      </c>
      <c r="H27" s="33">
        <v>544</v>
      </c>
      <c r="I27" s="34">
        <v>220</v>
      </c>
      <c r="J27" s="582"/>
      <c r="K27" s="32">
        <v>38</v>
      </c>
      <c r="L27" s="33">
        <v>24</v>
      </c>
      <c r="M27" s="33">
        <v>80</v>
      </c>
      <c r="N27" s="33">
        <v>865</v>
      </c>
      <c r="O27" s="33">
        <v>697</v>
      </c>
      <c r="P27" s="33">
        <v>84</v>
      </c>
      <c r="Q27" s="34">
        <v>796</v>
      </c>
      <c r="R27" s="604">
        <v>387</v>
      </c>
      <c r="S27" s="33">
        <v>387</v>
      </c>
      <c r="T27" s="33">
        <v>336</v>
      </c>
      <c r="U27" s="33">
        <v>324</v>
      </c>
      <c r="V27" s="33">
        <v>208</v>
      </c>
      <c r="W27" s="33">
        <v>862</v>
      </c>
      <c r="X27" s="33">
        <v>205</v>
      </c>
      <c r="Y27" s="34">
        <v>262</v>
      </c>
      <c r="AA27" s="293"/>
    </row>
    <row r="28" spans="2:27" ht="12.75">
      <c r="B28" s="35" t="s">
        <v>414</v>
      </c>
      <c r="C28" s="36"/>
      <c r="D28" s="44"/>
      <c r="E28" s="316">
        <f t="shared" si="2"/>
        <v>1610</v>
      </c>
      <c r="F28" s="133"/>
      <c r="G28" s="315">
        <v>1221</v>
      </c>
      <c r="H28" s="135">
        <v>386</v>
      </c>
      <c r="I28" s="314">
        <v>3</v>
      </c>
      <c r="J28" s="582"/>
      <c r="K28" s="315">
        <v>66</v>
      </c>
      <c r="L28" s="135">
        <v>31</v>
      </c>
      <c r="M28" s="135">
        <v>79</v>
      </c>
      <c r="N28" s="135">
        <v>692</v>
      </c>
      <c r="O28" s="135">
        <v>550</v>
      </c>
      <c r="P28" s="135">
        <v>41</v>
      </c>
      <c r="Q28" s="314">
        <v>151</v>
      </c>
      <c r="R28" s="604">
        <v>92</v>
      </c>
      <c r="S28" s="135">
        <v>92</v>
      </c>
      <c r="T28" s="135">
        <v>372</v>
      </c>
      <c r="U28" s="135">
        <v>172</v>
      </c>
      <c r="V28" s="135">
        <v>284</v>
      </c>
      <c r="W28" s="135">
        <v>687</v>
      </c>
      <c r="X28" s="135">
        <v>0</v>
      </c>
      <c r="Y28" s="314">
        <v>3</v>
      </c>
      <c r="AA28" s="293"/>
    </row>
    <row r="29" spans="2:27" ht="12.75">
      <c r="B29" s="41" t="s">
        <v>415</v>
      </c>
      <c r="C29" s="43"/>
      <c r="D29" s="44"/>
      <c r="E29" s="30">
        <f t="shared" si="2"/>
        <v>13165</v>
      </c>
      <c r="F29" s="133"/>
      <c r="G29" s="32">
        <v>7036</v>
      </c>
      <c r="H29" s="33">
        <v>4540</v>
      </c>
      <c r="I29" s="34">
        <v>1589</v>
      </c>
      <c r="J29" s="582"/>
      <c r="K29" s="32">
        <v>277</v>
      </c>
      <c r="L29" s="33">
        <v>152</v>
      </c>
      <c r="M29" s="33">
        <v>366</v>
      </c>
      <c r="N29" s="33">
        <v>3127</v>
      </c>
      <c r="O29" s="33">
        <v>4168</v>
      </c>
      <c r="P29" s="33">
        <v>1102</v>
      </c>
      <c r="Q29" s="34">
        <v>3973</v>
      </c>
      <c r="R29" s="604">
        <v>1175</v>
      </c>
      <c r="S29" s="32">
        <v>1175</v>
      </c>
      <c r="T29" s="33">
        <v>4876</v>
      </c>
      <c r="U29" s="33">
        <v>2774</v>
      </c>
      <c r="V29" s="33">
        <v>0</v>
      </c>
      <c r="W29" s="33">
        <v>0</v>
      </c>
      <c r="X29" s="33">
        <v>424</v>
      </c>
      <c r="Y29" s="34">
        <v>3916</v>
      </c>
      <c r="AA29" s="293"/>
    </row>
    <row r="30" spans="2:27" ht="12.75">
      <c r="B30" s="35" t="s">
        <v>416</v>
      </c>
      <c r="C30" s="36"/>
      <c r="D30" s="44"/>
      <c r="E30" s="316">
        <f t="shared" si="2"/>
        <v>5742</v>
      </c>
      <c r="F30" s="133"/>
      <c r="G30" s="315">
        <v>3973</v>
      </c>
      <c r="H30" s="135">
        <v>1647</v>
      </c>
      <c r="I30" s="314">
        <v>122</v>
      </c>
      <c r="J30" s="582"/>
      <c r="K30" s="315">
        <v>225</v>
      </c>
      <c r="L30" s="135">
        <v>95</v>
      </c>
      <c r="M30" s="135">
        <v>227</v>
      </c>
      <c r="N30" s="135">
        <v>2025</v>
      </c>
      <c r="O30" s="135">
        <v>1899</v>
      </c>
      <c r="P30" s="135">
        <v>247</v>
      </c>
      <c r="Q30" s="314">
        <v>1024</v>
      </c>
      <c r="R30" s="604">
        <v>897</v>
      </c>
      <c r="S30" s="135">
        <v>897</v>
      </c>
      <c r="T30" s="135">
        <v>1437</v>
      </c>
      <c r="U30" s="135">
        <v>1817</v>
      </c>
      <c r="V30" s="135">
        <v>267</v>
      </c>
      <c r="W30" s="135">
        <v>1229</v>
      </c>
      <c r="X30" s="135">
        <v>0</v>
      </c>
      <c r="Y30" s="314">
        <v>95</v>
      </c>
      <c r="AA30" s="293"/>
    </row>
    <row r="31" spans="2:27" ht="12.75">
      <c r="B31" s="41" t="s">
        <v>417</v>
      </c>
      <c r="C31" s="43"/>
      <c r="D31" s="44"/>
      <c r="E31" s="30">
        <f t="shared" si="2"/>
        <v>1577</v>
      </c>
      <c r="F31" s="133"/>
      <c r="G31" s="32">
        <v>1257</v>
      </c>
      <c r="H31" s="33">
        <v>318</v>
      </c>
      <c r="I31" s="34">
        <v>2</v>
      </c>
      <c r="J31" s="582"/>
      <c r="K31" s="32">
        <v>35</v>
      </c>
      <c r="L31" s="33">
        <v>16</v>
      </c>
      <c r="M31" s="33">
        <v>44</v>
      </c>
      <c r="N31" s="33">
        <v>552</v>
      </c>
      <c r="O31" s="33">
        <v>526</v>
      </c>
      <c r="P31" s="33">
        <v>39</v>
      </c>
      <c r="Q31" s="34">
        <v>365</v>
      </c>
      <c r="R31" s="604">
        <v>293</v>
      </c>
      <c r="S31" s="33">
        <v>293</v>
      </c>
      <c r="T31" s="33">
        <v>236</v>
      </c>
      <c r="U31" s="33">
        <v>247</v>
      </c>
      <c r="V31" s="33">
        <v>217</v>
      </c>
      <c r="W31" s="33">
        <v>584</v>
      </c>
      <c r="X31" s="33">
        <v>0</v>
      </c>
      <c r="Y31" s="34">
        <v>0</v>
      </c>
      <c r="AA31" s="293"/>
    </row>
    <row r="32" spans="2:27" ht="12.75">
      <c r="B32" s="35" t="s">
        <v>418</v>
      </c>
      <c r="C32" s="36"/>
      <c r="D32" s="44"/>
      <c r="E32" s="316">
        <f t="shared" si="2"/>
        <v>31236</v>
      </c>
      <c r="F32" s="133"/>
      <c r="G32" s="315">
        <v>21864</v>
      </c>
      <c r="H32" s="135">
        <v>8748</v>
      </c>
      <c r="I32" s="314">
        <v>624</v>
      </c>
      <c r="J32" s="582"/>
      <c r="K32" s="315">
        <v>1248</v>
      </c>
      <c r="L32" s="135">
        <v>624</v>
      </c>
      <c r="M32" s="135">
        <v>2184</v>
      </c>
      <c r="N32" s="135">
        <v>13740</v>
      </c>
      <c r="O32" s="135">
        <v>10620</v>
      </c>
      <c r="P32" s="135">
        <v>1560</v>
      </c>
      <c r="Q32" s="314">
        <v>1260</v>
      </c>
      <c r="R32" s="604">
        <v>6564</v>
      </c>
      <c r="S32" s="135">
        <v>6564</v>
      </c>
      <c r="T32" s="135">
        <v>7680</v>
      </c>
      <c r="U32" s="135">
        <v>6720</v>
      </c>
      <c r="V32" s="135">
        <v>1872</v>
      </c>
      <c r="W32" s="135">
        <v>8280</v>
      </c>
      <c r="X32" s="135">
        <v>120</v>
      </c>
      <c r="Y32" s="314">
        <v>0</v>
      </c>
      <c r="Z32" s="154"/>
      <c r="AA32" s="293"/>
    </row>
    <row r="33" spans="2:27" ht="12.75">
      <c r="B33" s="41" t="s">
        <v>419</v>
      </c>
      <c r="C33" s="43"/>
      <c r="D33" s="44"/>
      <c r="E33" s="30">
        <f t="shared" si="2"/>
        <v>1953</v>
      </c>
      <c r="F33" s="133"/>
      <c r="G33" s="32">
        <v>1425</v>
      </c>
      <c r="H33" s="33">
        <v>440</v>
      </c>
      <c r="I33" s="34">
        <v>88</v>
      </c>
      <c r="J33" s="582"/>
      <c r="K33" s="32">
        <v>58</v>
      </c>
      <c r="L33" s="33">
        <v>26</v>
      </c>
      <c r="M33" s="33">
        <v>59</v>
      </c>
      <c r="N33" s="33">
        <v>887</v>
      </c>
      <c r="O33" s="33">
        <v>695</v>
      </c>
      <c r="P33" s="33">
        <v>61</v>
      </c>
      <c r="Q33" s="34">
        <v>167</v>
      </c>
      <c r="R33" s="604">
        <v>333</v>
      </c>
      <c r="S33" s="33">
        <v>333</v>
      </c>
      <c r="T33" s="33">
        <v>438</v>
      </c>
      <c r="U33" s="33">
        <v>119</v>
      </c>
      <c r="V33" s="33">
        <v>130</v>
      </c>
      <c r="W33" s="33">
        <v>866</v>
      </c>
      <c r="X33" s="33">
        <v>4</v>
      </c>
      <c r="Y33" s="34">
        <v>63</v>
      </c>
      <c r="AA33" s="293"/>
    </row>
    <row r="34" spans="2:27" ht="12.75">
      <c r="B34" s="639" t="s">
        <v>420</v>
      </c>
      <c r="C34" s="640"/>
      <c r="D34" s="44"/>
      <c r="E34" s="641">
        <f t="shared" si="2"/>
        <v>2086</v>
      </c>
      <c r="F34" s="133"/>
      <c r="G34" s="636">
        <v>1502</v>
      </c>
      <c r="H34" s="637">
        <v>542</v>
      </c>
      <c r="I34" s="638">
        <v>42</v>
      </c>
      <c r="J34" s="582"/>
      <c r="K34" s="636">
        <v>46</v>
      </c>
      <c r="L34" s="637">
        <v>18</v>
      </c>
      <c r="M34" s="637">
        <v>61</v>
      </c>
      <c r="N34" s="637">
        <v>883</v>
      </c>
      <c r="O34" s="637">
        <v>753</v>
      </c>
      <c r="P34" s="637">
        <v>97</v>
      </c>
      <c r="Q34" s="638">
        <v>228</v>
      </c>
      <c r="R34" s="604"/>
      <c r="S34" s="637">
        <v>1224</v>
      </c>
      <c r="T34" s="637">
        <v>453</v>
      </c>
      <c r="U34" s="637">
        <v>356</v>
      </c>
      <c r="V34" s="637">
        <v>19</v>
      </c>
      <c r="W34" s="637">
        <v>0</v>
      </c>
      <c r="X34" s="637">
        <v>0</v>
      </c>
      <c r="Y34" s="638">
        <v>34</v>
      </c>
      <c r="AA34" s="293"/>
    </row>
    <row r="35" spans="2:19" ht="12.75">
      <c r="B35" s="349" t="s">
        <v>171</v>
      </c>
      <c r="C35" s="47"/>
      <c r="D35" s="417"/>
      <c r="F35" s="154"/>
      <c r="G35" s="49"/>
      <c r="H35" s="25"/>
      <c r="J35" s="154"/>
      <c r="K35" s="173"/>
      <c r="L35" s="49"/>
      <c r="M35" s="49"/>
      <c r="N35" s="49"/>
      <c r="O35" s="49"/>
      <c r="P35" s="49"/>
      <c r="Q35" s="49"/>
      <c r="R35" s="154"/>
      <c r="S35" s="49"/>
    </row>
    <row r="36" spans="2:3" ht="12.75">
      <c r="B36" s="348" t="s">
        <v>391</v>
      </c>
      <c r="C36" s="29"/>
    </row>
    <row r="37" spans="2:4" ht="12.75">
      <c r="B37" t="s">
        <v>467</v>
      </c>
      <c r="D37" s="29"/>
    </row>
    <row r="38" ht="12.75">
      <c r="D38" s="29"/>
    </row>
    <row r="39" spans="4:25" ht="12.75">
      <c r="D39" s="29"/>
      <c r="E39" s="292"/>
      <c r="G39" s="292"/>
      <c r="H39" s="292"/>
      <c r="I39" s="292"/>
      <c r="K39" s="292"/>
      <c r="L39" s="292"/>
      <c r="M39" s="292"/>
      <c r="N39" s="292"/>
      <c r="O39" s="292"/>
      <c r="P39" s="292"/>
      <c r="Q39" s="292"/>
      <c r="S39" s="292"/>
      <c r="T39" s="292"/>
      <c r="U39" s="292"/>
      <c r="V39" s="292"/>
      <c r="W39" s="292"/>
      <c r="X39" s="292"/>
      <c r="Y39" s="292"/>
    </row>
    <row r="40" spans="5:6" ht="12.75">
      <c r="E40" s="49"/>
      <c r="F40" s="49"/>
    </row>
    <row r="43" ht="12.75">
      <c r="B43" s="50"/>
    </row>
    <row r="44" ht="12.75">
      <c r="B44" s="50"/>
    </row>
    <row r="45" ht="12.75">
      <c r="B45" s="50"/>
    </row>
    <row r="46" spans="2:7" ht="12.75" customHeight="1">
      <c r="B46" s="51"/>
      <c r="C46" s="51"/>
      <c r="D46" s="51"/>
      <c r="E46" s="51"/>
      <c r="F46" s="51"/>
      <c r="G46" s="51"/>
    </row>
  </sheetData>
  <mergeCells count="15">
    <mergeCell ref="G6:I6"/>
    <mergeCell ref="K6:Q6"/>
    <mergeCell ref="S6:Y6"/>
    <mergeCell ref="G7:G8"/>
    <mergeCell ref="H7:H8"/>
    <mergeCell ref="B2:Y2"/>
    <mergeCell ref="B4:Y4"/>
    <mergeCell ref="B6:C8"/>
    <mergeCell ref="B10:C10"/>
    <mergeCell ref="L7:L8"/>
    <mergeCell ref="M7:M8"/>
    <mergeCell ref="N7:N8"/>
    <mergeCell ref="K7:K8"/>
    <mergeCell ref="O7:O8"/>
    <mergeCell ref="E6:E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colBreaks count="1" manualBreakCount="1">
    <brk id="26" max="65535" man="1"/>
  </colBreaks>
  <drawing r:id="rId1"/>
</worksheet>
</file>

<file path=xl/worksheets/sheet8.xml><?xml version="1.0" encoding="utf-8"?>
<worksheet xmlns="http://schemas.openxmlformats.org/spreadsheetml/2006/main" xmlns:r="http://schemas.openxmlformats.org/officeDocument/2006/relationships">
  <dimension ref="B2:V49"/>
  <sheetViews>
    <sheetView showGridLines="0" showRowColHeaders="0" defaultGridColor="0" zoomScale="75" zoomScaleNormal="75" zoomScaleSheetLayoutView="100" colorId="8" workbookViewId="0" topLeftCell="A1">
      <selection activeCell="A1" sqref="A1"/>
    </sheetView>
  </sheetViews>
  <sheetFormatPr defaultColWidth="9.140625" defaultRowHeight="12.75"/>
  <cols>
    <col min="1" max="1" width="1.7109375" style="0" customWidth="1"/>
    <col min="2" max="2" width="19.421875" style="0" customWidth="1"/>
    <col min="3" max="3" width="0.71875" style="0" customWidth="1"/>
    <col min="4" max="4" width="0.85546875" style="0" customWidth="1"/>
    <col min="5" max="5" width="8.421875" style="0" customWidth="1"/>
    <col min="6" max="6" width="0.85546875" style="0" customWidth="1"/>
    <col min="7" max="7" width="7.421875" style="0" customWidth="1"/>
    <col min="8" max="8" width="12.57421875" style="0" customWidth="1"/>
    <col min="11" max="11" width="7.7109375" style="0" bestFit="1" customWidth="1"/>
    <col min="12" max="12" width="7.140625" style="0" bestFit="1" customWidth="1"/>
    <col min="13" max="13" width="0.9921875" style="0" customWidth="1"/>
    <col min="14" max="14" width="8.28125" style="0" bestFit="1" customWidth="1"/>
    <col min="15" max="15" width="8.00390625" style="0" bestFit="1" customWidth="1"/>
    <col min="16" max="16" width="6.421875" style="0" customWidth="1"/>
    <col min="17" max="17" width="0.85546875" style="53" customWidth="1"/>
    <col min="19" max="19" width="7.140625" style="0" bestFit="1" customWidth="1"/>
    <col min="20" max="20" width="7.421875" style="0" bestFit="1" customWidth="1"/>
    <col min="21" max="21" width="2.7109375" style="25" customWidth="1"/>
    <col min="22" max="22" width="15.00390625" style="0" customWidth="1"/>
  </cols>
  <sheetData>
    <row r="1" ht="12.75"/>
    <row r="2" spans="2:20" ht="15" customHeight="1">
      <c r="B2" s="778" t="s">
        <v>392</v>
      </c>
      <c r="C2" s="778"/>
      <c r="D2" s="778"/>
      <c r="E2" s="778"/>
      <c r="F2" s="778"/>
      <c r="G2" s="778"/>
      <c r="H2" s="778"/>
      <c r="I2" s="778"/>
      <c r="J2" s="778"/>
      <c r="K2" s="778"/>
      <c r="L2" s="778"/>
      <c r="M2" s="778"/>
      <c r="N2" s="778"/>
      <c r="O2" s="778"/>
      <c r="P2" s="778"/>
      <c r="Q2" s="778"/>
      <c r="R2" s="778"/>
      <c r="S2" s="778"/>
      <c r="T2" s="778"/>
    </row>
    <row r="3" ht="12.75" customHeight="1"/>
    <row r="4" spans="2:22" ht="15.75" customHeight="1">
      <c r="B4" s="779" t="s">
        <v>306</v>
      </c>
      <c r="C4" s="779"/>
      <c r="D4" s="779"/>
      <c r="E4" s="779"/>
      <c r="F4" s="779"/>
      <c r="G4" s="779"/>
      <c r="H4" s="779"/>
      <c r="I4" s="779"/>
      <c r="J4" s="779"/>
      <c r="K4" s="779"/>
      <c r="L4" s="779"/>
      <c r="M4" s="779"/>
      <c r="N4" s="779"/>
      <c r="O4" s="779"/>
      <c r="P4" s="779"/>
      <c r="Q4" s="779"/>
      <c r="R4" s="779"/>
      <c r="S4" s="779"/>
      <c r="T4" s="779"/>
      <c r="V4" s="4"/>
    </row>
    <row r="5" spans="2:22" ht="12" customHeight="1">
      <c r="B5" s="3"/>
      <c r="C5" s="3"/>
      <c r="D5" s="5"/>
      <c r="E5" s="6"/>
      <c r="F5" s="6"/>
      <c r="G5" s="5"/>
      <c r="H5" s="5"/>
      <c r="I5" s="5"/>
      <c r="J5" s="3"/>
      <c r="K5" s="3"/>
      <c r="L5" s="3"/>
      <c r="M5" s="3"/>
      <c r="N5" s="8"/>
      <c r="O5" s="3"/>
      <c r="P5" s="3"/>
      <c r="Q5" s="4"/>
      <c r="R5" s="3"/>
      <c r="S5" s="4"/>
      <c r="T5" s="25"/>
      <c r="V5" s="9"/>
    </row>
    <row r="6" spans="2:20" ht="12.75" customHeight="1">
      <c r="B6" s="651" t="s">
        <v>210</v>
      </c>
      <c r="C6" s="834"/>
      <c r="D6" s="10"/>
      <c r="E6" s="843" t="s">
        <v>0</v>
      </c>
      <c r="F6" s="11"/>
      <c r="G6" s="846" t="s">
        <v>45</v>
      </c>
      <c r="H6" s="854"/>
      <c r="I6" s="854"/>
      <c r="J6" s="854"/>
      <c r="K6" s="854"/>
      <c r="L6" s="855"/>
      <c r="M6" s="13"/>
      <c r="N6" s="846" t="s">
        <v>46</v>
      </c>
      <c r="O6" s="847"/>
      <c r="P6" s="848"/>
      <c r="Q6" s="55"/>
      <c r="R6" s="846" t="s">
        <v>47</v>
      </c>
      <c r="S6" s="854"/>
      <c r="T6" s="855"/>
    </row>
    <row r="7" spans="2:20" ht="12" customHeight="1">
      <c r="B7" s="835"/>
      <c r="C7" s="836"/>
      <c r="D7" s="15"/>
      <c r="E7" s="852"/>
      <c r="F7" s="11"/>
      <c r="G7" s="856" t="s">
        <v>222</v>
      </c>
      <c r="H7" s="149" t="s">
        <v>49</v>
      </c>
      <c r="I7" s="856" t="s">
        <v>50</v>
      </c>
      <c r="J7" s="149" t="s">
        <v>51</v>
      </c>
      <c r="K7" s="862" t="s">
        <v>89</v>
      </c>
      <c r="L7" s="149" t="s">
        <v>7</v>
      </c>
      <c r="M7" s="17"/>
      <c r="N7" s="841" t="s">
        <v>52</v>
      </c>
      <c r="O7" s="841" t="s">
        <v>53</v>
      </c>
      <c r="P7" s="149" t="s">
        <v>7</v>
      </c>
      <c r="Q7" s="56"/>
      <c r="R7" s="841" t="s">
        <v>54</v>
      </c>
      <c r="S7" s="841" t="s">
        <v>55</v>
      </c>
      <c r="T7" s="149" t="s">
        <v>7</v>
      </c>
    </row>
    <row r="8" spans="2:20" ht="18.75" customHeight="1">
      <c r="B8" s="837"/>
      <c r="C8" s="838"/>
      <c r="D8" s="10"/>
      <c r="E8" s="853"/>
      <c r="F8" s="11"/>
      <c r="G8" s="861"/>
      <c r="H8" s="153" t="s">
        <v>57</v>
      </c>
      <c r="I8" s="857"/>
      <c r="J8" s="153" t="s">
        <v>58</v>
      </c>
      <c r="K8" s="863"/>
      <c r="L8" s="151" t="s">
        <v>12</v>
      </c>
      <c r="M8" s="16"/>
      <c r="N8" s="842"/>
      <c r="O8" s="858"/>
      <c r="P8" s="151" t="s">
        <v>12</v>
      </c>
      <c r="Q8" s="57"/>
      <c r="R8" s="853"/>
      <c r="S8" s="853"/>
      <c r="T8" s="151" t="s">
        <v>12</v>
      </c>
    </row>
    <row r="9" spans="2:20" ht="4.5" customHeight="1">
      <c r="B9" s="18"/>
      <c r="C9" s="3"/>
      <c r="D9" s="19"/>
      <c r="E9" s="20"/>
      <c r="F9" s="15"/>
      <c r="G9" s="15"/>
      <c r="H9" s="20"/>
      <c r="I9" s="22"/>
      <c r="J9" s="23"/>
      <c r="K9" s="23"/>
      <c r="L9" s="24"/>
      <c r="M9" s="25"/>
      <c r="N9" s="24"/>
      <c r="O9" s="58"/>
      <c r="P9" s="58"/>
      <c r="Q9" s="59"/>
      <c r="R9" s="24"/>
      <c r="S9" s="58"/>
      <c r="T9" s="24"/>
    </row>
    <row r="10" spans="2:22" ht="12.75">
      <c r="B10" s="839" t="s">
        <v>101</v>
      </c>
      <c r="C10" s="840"/>
      <c r="D10" s="172"/>
      <c r="E10" s="252">
        <f>SUM(E11:E36)</f>
        <v>322919</v>
      </c>
      <c r="F10" s="235"/>
      <c r="G10" s="236">
        <f aca="true" t="shared" si="0" ref="G10:L10">SUM(G11:G36)</f>
        <v>169137</v>
      </c>
      <c r="H10" s="237">
        <f t="shared" si="0"/>
        <v>30243</v>
      </c>
      <c r="I10" s="240">
        <f t="shared" si="0"/>
        <v>52965</v>
      </c>
      <c r="J10" s="240">
        <f t="shared" si="0"/>
        <v>27291</v>
      </c>
      <c r="K10" s="240">
        <f t="shared" si="0"/>
        <v>28813</v>
      </c>
      <c r="L10" s="240">
        <f t="shared" si="0"/>
        <v>14470</v>
      </c>
      <c r="M10" s="253"/>
      <c r="N10" s="239">
        <f>SUM(N11:N36)</f>
        <v>175234</v>
      </c>
      <c r="O10" s="240">
        <f>SUM(O11:O36)</f>
        <v>122534</v>
      </c>
      <c r="P10" s="240">
        <f>SUM(P11:P36)</f>
        <v>25151</v>
      </c>
      <c r="Q10" s="253"/>
      <c r="R10" s="240">
        <f>SUM(R11:R36)</f>
        <v>247712</v>
      </c>
      <c r="S10" s="254">
        <f>SUM(S11:S36)</f>
        <v>49259</v>
      </c>
      <c r="T10" s="238">
        <f>SUM(T11:T36)</f>
        <v>25948</v>
      </c>
      <c r="U10" s="232"/>
      <c r="V10" s="293"/>
    </row>
    <row r="11" spans="2:22" ht="12.75">
      <c r="B11" s="27" t="s">
        <v>17</v>
      </c>
      <c r="C11" s="28"/>
      <c r="D11" s="29"/>
      <c r="E11" s="30">
        <f>SUM(G11:L11)</f>
        <v>1912</v>
      </c>
      <c r="F11" s="595"/>
      <c r="G11" s="32">
        <v>1394</v>
      </c>
      <c r="H11" s="33">
        <v>96</v>
      </c>
      <c r="I11" s="33">
        <v>246</v>
      </c>
      <c r="J11" s="33">
        <v>90</v>
      </c>
      <c r="K11" s="33">
        <v>85</v>
      </c>
      <c r="L11" s="34">
        <v>1</v>
      </c>
      <c r="M11" s="596"/>
      <c r="N11" s="32">
        <v>1166</v>
      </c>
      <c r="O11" s="33">
        <v>723</v>
      </c>
      <c r="P11" s="34">
        <v>23</v>
      </c>
      <c r="Q11" s="597"/>
      <c r="R11" s="32">
        <v>1909</v>
      </c>
      <c r="S11" s="33">
        <v>3</v>
      </c>
      <c r="T11" s="34">
        <v>0</v>
      </c>
      <c r="V11" s="293"/>
    </row>
    <row r="12" spans="2:22" ht="12.75">
      <c r="B12" s="35" t="s">
        <v>18</v>
      </c>
      <c r="C12" s="36"/>
      <c r="D12" s="37"/>
      <c r="E12" s="316">
        <f>SUM(G12:L12)</f>
        <v>1940</v>
      </c>
      <c r="F12" s="595"/>
      <c r="G12" s="38">
        <v>1226</v>
      </c>
      <c r="H12" s="39">
        <v>207</v>
      </c>
      <c r="I12" s="39">
        <v>248</v>
      </c>
      <c r="J12" s="39">
        <v>136</v>
      </c>
      <c r="K12" s="39">
        <v>105</v>
      </c>
      <c r="L12" s="40">
        <v>18</v>
      </c>
      <c r="M12" s="596"/>
      <c r="N12" s="38">
        <v>1060</v>
      </c>
      <c r="O12" s="39">
        <v>877</v>
      </c>
      <c r="P12" s="40">
        <v>3</v>
      </c>
      <c r="Q12" s="597"/>
      <c r="R12" s="38">
        <v>1282</v>
      </c>
      <c r="S12" s="39">
        <v>658</v>
      </c>
      <c r="T12" s="40">
        <v>0</v>
      </c>
      <c r="V12" s="293"/>
    </row>
    <row r="13" spans="2:22" ht="12.75">
      <c r="B13" s="41" t="s">
        <v>20</v>
      </c>
      <c r="C13" s="28"/>
      <c r="D13" s="29"/>
      <c r="E13" s="30">
        <f aca="true" t="shared" si="1" ref="E13:E36">SUM(G13:L13)</f>
        <v>4338</v>
      </c>
      <c r="F13" s="595"/>
      <c r="G13" s="32">
        <v>1659</v>
      </c>
      <c r="H13" s="33">
        <v>106</v>
      </c>
      <c r="I13" s="33">
        <v>1477</v>
      </c>
      <c r="J13" s="33">
        <v>124</v>
      </c>
      <c r="K13" s="33">
        <v>938</v>
      </c>
      <c r="L13" s="34">
        <v>34</v>
      </c>
      <c r="M13" s="596"/>
      <c r="N13" s="32">
        <v>2098</v>
      </c>
      <c r="O13" s="33">
        <v>2003</v>
      </c>
      <c r="P13" s="34">
        <v>237</v>
      </c>
      <c r="Q13" s="597"/>
      <c r="R13" s="32">
        <v>3638</v>
      </c>
      <c r="S13" s="33">
        <v>700</v>
      </c>
      <c r="T13" s="34">
        <v>0</v>
      </c>
      <c r="V13" s="293"/>
    </row>
    <row r="14" spans="2:22" ht="12.75">
      <c r="B14" s="35" t="s">
        <v>21</v>
      </c>
      <c r="C14" s="36"/>
      <c r="D14" s="37"/>
      <c r="E14" s="316">
        <f t="shared" si="1"/>
        <v>10668</v>
      </c>
      <c r="F14" s="598"/>
      <c r="G14" s="38">
        <v>4671</v>
      </c>
      <c r="H14" s="39">
        <v>944</v>
      </c>
      <c r="I14" s="39">
        <v>2853</v>
      </c>
      <c r="J14" s="39">
        <v>1175</v>
      </c>
      <c r="K14" s="39">
        <v>1002</v>
      </c>
      <c r="L14" s="40">
        <v>23</v>
      </c>
      <c r="M14" s="596"/>
      <c r="N14" s="38">
        <v>6623</v>
      </c>
      <c r="O14" s="39">
        <v>4043</v>
      </c>
      <c r="P14" s="40">
        <v>2</v>
      </c>
      <c r="Q14" s="597"/>
      <c r="R14" s="38">
        <v>8867</v>
      </c>
      <c r="S14" s="39">
        <v>1795</v>
      </c>
      <c r="T14" s="40">
        <v>6</v>
      </c>
      <c r="V14" s="293"/>
    </row>
    <row r="15" spans="2:22" ht="12.75">
      <c r="B15" s="859" t="s">
        <v>22</v>
      </c>
      <c r="C15" s="860"/>
      <c r="D15" s="44"/>
      <c r="E15" s="30">
        <f t="shared" si="1"/>
        <v>8819</v>
      </c>
      <c r="F15" s="595"/>
      <c r="G15" s="32">
        <v>5333</v>
      </c>
      <c r="H15" s="33">
        <v>523</v>
      </c>
      <c r="I15" s="33">
        <v>1616</v>
      </c>
      <c r="J15" s="33">
        <v>473</v>
      </c>
      <c r="K15" s="33">
        <v>648</v>
      </c>
      <c r="L15" s="34">
        <v>226</v>
      </c>
      <c r="M15" s="596"/>
      <c r="N15" s="32">
        <v>4936</v>
      </c>
      <c r="O15" s="33">
        <v>3791</v>
      </c>
      <c r="P15" s="34">
        <v>92</v>
      </c>
      <c r="Q15" s="597"/>
      <c r="R15" s="32">
        <v>7249</v>
      </c>
      <c r="S15" s="33">
        <v>652</v>
      </c>
      <c r="T15" s="34">
        <v>918</v>
      </c>
      <c r="V15" s="293"/>
    </row>
    <row r="16" spans="2:22" ht="12.75">
      <c r="B16" s="35" t="s">
        <v>387</v>
      </c>
      <c r="C16" s="36"/>
      <c r="D16" s="44"/>
      <c r="E16" s="316">
        <f t="shared" si="1"/>
        <v>9358</v>
      </c>
      <c r="F16" s="595"/>
      <c r="G16" s="38">
        <v>6153</v>
      </c>
      <c r="H16" s="39">
        <v>345</v>
      </c>
      <c r="I16" s="39">
        <v>1848</v>
      </c>
      <c r="J16" s="39">
        <v>443</v>
      </c>
      <c r="K16" s="39">
        <v>569</v>
      </c>
      <c r="L16" s="40">
        <v>0</v>
      </c>
      <c r="M16" s="596"/>
      <c r="N16" s="38">
        <v>5505</v>
      </c>
      <c r="O16" s="39">
        <v>3853</v>
      </c>
      <c r="P16" s="40">
        <v>0</v>
      </c>
      <c r="Q16" s="597"/>
      <c r="R16" s="38">
        <v>9358</v>
      </c>
      <c r="S16" s="39">
        <v>0</v>
      </c>
      <c r="T16" s="40">
        <v>0</v>
      </c>
      <c r="V16" s="293"/>
    </row>
    <row r="17" spans="2:22" ht="12.75">
      <c r="B17" s="41" t="s">
        <v>23</v>
      </c>
      <c r="C17" s="43"/>
      <c r="D17" s="44"/>
      <c r="E17" s="30">
        <f t="shared" si="1"/>
        <v>11369</v>
      </c>
      <c r="F17" s="595"/>
      <c r="G17" s="32">
        <v>6297</v>
      </c>
      <c r="H17" s="33">
        <v>1187</v>
      </c>
      <c r="I17" s="33">
        <v>1614</v>
      </c>
      <c r="J17" s="33">
        <v>1183</v>
      </c>
      <c r="K17" s="33">
        <v>1073</v>
      </c>
      <c r="L17" s="34">
        <v>15</v>
      </c>
      <c r="M17" s="596"/>
      <c r="N17" s="32">
        <v>6825</v>
      </c>
      <c r="O17" s="33">
        <v>4462</v>
      </c>
      <c r="P17" s="34">
        <v>82</v>
      </c>
      <c r="Q17" s="597"/>
      <c r="R17" s="32">
        <v>7454</v>
      </c>
      <c r="S17" s="33">
        <v>1949</v>
      </c>
      <c r="T17" s="34">
        <v>1966</v>
      </c>
      <c r="V17" s="293"/>
    </row>
    <row r="18" spans="2:22" s="418" customFormat="1" ht="12.75">
      <c r="B18" s="35" t="s">
        <v>24</v>
      </c>
      <c r="C18" s="36"/>
      <c r="D18" s="417"/>
      <c r="E18" s="316">
        <f t="shared" si="1"/>
        <v>7990</v>
      </c>
      <c r="F18" s="599"/>
      <c r="G18" s="38">
        <v>4856</v>
      </c>
      <c r="H18" s="39">
        <v>1781</v>
      </c>
      <c r="I18" s="39">
        <v>528</v>
      </c>
      <c r="J18" s="39">
        <v>583</v>
      </c>
      <c r="K18" s="39">
        <v>242</v>
      </c>
      <c r="L18" s="40">
        <v>0</v>
      </c>
      <c r="M18" s="596"/>
      <c r="N18" s="39">
        <v>4406</v>
      </c>
      <c r="O18" s="39">
        <v>3584</v>
      </c>
      <c r="P18" s="40">
        <v>0</v>
      </c>
      <c r="Q18" s="597"/>
      <c r="R18" s="39">
        <v>5086</v>
      </c>
      <c r="S18" s="39">
        <v>2904</v>
      </c>
      <c r="T18" s="40">
        <v>0</v>
      </c>
      <c r="U18" s="421"/>
      <c r="V18" s="293"/>
    </row>
    <row r="19" spans="2:22" ht="12.75">
      <c r="B19" s="41" t="s">
        <v>119</v>
      </c>
      <c r="C19" s="43"/>
      <c r="D19" s="29"/>
      <c r="E19" s="30">
        <f>SUM(G19:L19)</f>
        <v>5692</v>
      </c>
      <c r="F19" s="595"/>
      <c r="G19" s="32">
        <v>1730</v>
      </c>
      <c r="H19" s="33">
        <v>592</v>
      </c>
      <c r="I19" s="33">
        <v>967</v>
      </c>
      <c r="J19" s="33">
        <v>508</v>
      </c>
      <c r="K19" s="33">
        <v>239</v>
      </c>
      <c r="L19" s="34">
        <v>1656</v>
      </c>
      <c r="M19" s="596"/>
      <c r="N19" s="33">
        <v>2200</v>
      </c>
      <c r="O19" s="33">
        <v>1645</v>
      </c>
      <c r="P19" s="34">
        <v>1847</v>
      </c>
      <c r="Q19" s="597"/>
      <c r="R19" s="33">
        <v>2617</v>
      </c>
      <c r="S19" s="33">
        <v>1187</v>
      </c>
      <c r="T19" s="34">
        <v>1888</v>
      </c>
      <c r="V19" s="293"/>
    </row>
    <row r="20" spans="2:22" ht="12.75">
      <c r="B20" s="35" t="s">
        <v>123</v>
      </c>
      <c r="C20" s="36"/>
      <c r="D20" s="44"/>
      <c r="E20" s="316">
        <f t="shared" si="1"/>
        <v>1545</v>
      </c>
      <c r="F20" s="595"/>
      <c r="G20" s="38">
        <v>115</v>
      </c>
      <c r="H20" s="39">
        <v>92</v>
      </c>
      <c r="I20" s="39">
        <v>10</v>
      </c>
      <c r="J20" s="39">
        <v>4</v>
      </c>
      <c r="K20" s="39">
        <v>5</v>
      </c>
      <c r="L20" s="40">
        <v>1319</v>
      </c>
      <c r="M20" s="596"/>
      <c r="N20" s="38">
        <v>1028</v>
      </c>
      <c r="O20" s="39">
        <v>505</v>
      </c>
      <c r="P20" s="40">
        <v>12</v>
      </c>
      <c r="Q20" s="597"/>
      <c r="R20" s="38">
        <v>951</v>
      </c>
      <c r="S20" s="39">
        <v>203</v>
      </c>
      <c r="T20" s="40">
        <v>391</v>
      </c>
      <c r="V20" s="293"/>
    </row>
    <row r="21" spans="2:22" ht="12.75">
      <c r="B21" s="41" t="s">
        <v>27</v>
      </c>
      <c r="C21" s="43"/>
      <c r="D21" s="29"/>
      <c r="E21" s="30">
        <f t="shared" si="1"/>
        <v>9236</v>
      </c>
      <c r="F21" s="595"/>
      <c r="G21" s="32">
        <v>6363</v>
      </c>
      <c r="H21" s="33">
        <v>315</v>
      </c>
      <c r="I21" s="33">
        <v>749</v>
      </c>
      <c r="J21" s="33">
        <v>800</v>
      </c>
      <c r="K21" s="33">
        <v>932</v>
      </c>
      <c r="L21" s="34">
        <v>77</v>
      </c>
      <c r="M21" s="596"/>
      <c r="N21" s="32">
        <v>2700</v>
      </c>
      <c r="O21" s="33">
        <v>1958</v>
      </c>
      <c r="P21" s="34">
        <v>4578</v>
      </c>
      <c r="Q21" s="597"/>
      <c r="R21" s="32">
        <v>7819</v>
      </c>
      <c r="S21" s="33">
        <v>1417</v>
      </c>
      <c r="T21" s="34">
        <v>0</v>
      </c>
      <c r="V21" s="293"/>
    </row>
    <row r="22" spans="2:22" ht="12.75">
      <c r="B22" s="35" t="s">
        <v>28</v>
      </c>
      <c r="C22" s="36"/>
      <c r="D22" s="44"/>
      <c r="E22" s="316">
        <f t="shared" si="1"/>
        <v>19638</v>
      </c>
      <c r="F22" s="595"/>
      <c r="G22" s="38">
        <v>9954</v>
      </c>
      <c r="H22" s="39">
        <v>1385</v>
      </c>
      <c r="I22" s="39">
        <v>4536</v>
      </c>
      <c r="J22" s="39">
        <v>2439</v>
      </c>
      <c r="K22" s="39">
        <v>1317</v>
      </c>
      <c r="L22" s="40">
        <v>7</v>
      </c>
      <c r="M22" s="596"/>
      <c r="N22" s="38">
        <v>12489</v>
      </c>
      <c r="O22" s="39">
        <v>6739</v>
      </c>
      <c r="P22" s="40">
        <v>410</v>
      </c>
      <c r="Q22" s="597"/>
      <c r="R22" s="38">
        <v>18257</v>
      </c>
      <c r="S22" s="39">
        <v>1364</v>
      </c>
      <c r="T22" s="40">
        <v>17</v>
      </c>
      <c r="V22" s="293"/>
    </row>
    <row r="23" spans="2:22" ht="12.75">
      <c r="B23" s="41" t="s">
        <v>29</v>
      </c>
      <c r="C23" s="43"/>
      <c r="D23" s="29"/>
      <c r="E23" s="30">
        <f t="shared" si="1"/>
        <v>2509</v>
      </c>
      <c r="F23" s="595"/>
      <c r="G23" s="32">
        <v>1419</v>
      </c>
      <c r="H23" s="33">
        <v>59</v>
      </c>
      <c r="I23" s="33">
        <v>725</v>
      </c>
      <c r="J23" s="33">
        <v>120</v>
      </c>
      <c r="K23" s="33">
        <v>180</v>
      </c>
      <c r="L23" s="34">
        <v>6</v>
      </c>
      <c r="M23" s="596"/>
      <c r="N23" s="32">
        <v>1661</v>
      </c>
      <c r="O23" s="33">
        <v>839</v>
      </c>
      <c r="P23" s="34">
        <v>9</v>
      </c>
      <c r="Q23" s="597"/>
      <c r="R23" s="32">
        <v>2335</v>
      </c>
      <c r="S23" s="33">
        <v>4</v>
      </c>
      <c r="T23" s="34">
        <v>170</v>
      </c>
      <c r="V23" s="293"/>
    </row>
    <row r="24" spans="2:22" ht="12.75">
      <c r="B24" s="35" t="s">
        <v>30</v>
      </c>
      <c r="C24" s="36"/>
      <c r="D24" s="44"/>
      <c r="E24" s="316">
        <f t="shared" si="1"/>
        <v>2915</v>
      </c>
      <c r="F24" s="595"/>
      <c r="G24" s="38">
        <v>1555</v>
      </c>
      <c r="H24" s="39">
        <v>233</v>
      </c>
      <c r="I24" s="39">
        <v>415</v>
      </c>
      <c r="J24" s="39">
        <v>265</v>
      </c>
      <c r="K24" s="39">
        <v>291</v>
      </c>
      <c r="L24" s="40">
        <v>156</v>
      </c>
      <c r="M24" s="596"/>
      <c r="N24" s="38">
        <v>1711</v>
      </c>
      <c r="O24" s="39">
        <v>1204</v>
      </c>
      <c r="P24" s="40">
        <v>0</v>
      </c>
      <c r="Q24" s="597"/>
      <c r="R24" s="39">
        <v>2308</v>
      </c>
      <c r="S24" s="39">
        <v>607</v>
      </c>
      <c r="T24" s="40">
        <v>0</v>
      </c>
      <c r="U24" s="25" t="s">
        <v>126</v>
      </c>
      <c r="V24" s="293"/>
    </row>
    <row r="25" spans="2:22" ht="12.75">
      <c r="B25" s="41" t="s">
        <v>31</v>
      </c>
      <c r="C25" s="43"/>
      <c r="D25" s="29"/>
      <c r="E25" s="30">
        <f t="shared" si="1"/>
        <v>38919</v>
      </c>
      <c r="F25" s="595"/>
      <c r="G25" s="32">
        <v>20574</v>
      </c>
      <c r="H25" s="33">
        <v>2419</v>
      </c>
      <c r="I25" s="33">
        <v>4326</v>
      </c>
      <c r="J25" s="33">
        <v>3275</v>
      </c>
      <c r="K25" s="33">
        <v>6010</v>
      </c>
      <c r="L25" s="34">
        <v>2315</v>
      </c>
      <c r="M25" s="596"/>
      <c r="N25" s="32">
        <v>20889</v>
      </c>
      <c r="O25" s="33">
        <v>15728</v>
      </c>
      <c r="P25" s="34">
        <v>2302</v>
      </c>
      <c r="Q25" s="597"/>
      <c r="R25" s="32">
        <v>29499</v>
      </c>
      <c r="S25" s="33">
        <v>7112</v>
      </c>
      <c r="T25" s="34">
        <v>2308</v>
      </c>
      <c r="V25" s="293"/>
    </row>
    <row r="26" spans="2:22" ht="12.75">
      <c r="B26" s="35" t="s">
        <v>76</v>
      </c>
      <c r="C26" s="36"/>
      <c r="D26" s="44"/>
      <c r="E26" s="316">
        <f t="shared" si="1"/>
        <v>3734</v>
      </c>
      <c r="F26" s="595"/>
      <c r="G26" s="38">
        <v>2277</v>
      </c>
      <c r="H26" s="39">
        <v>274</v>
      </c>
      <c r="I26" s="39">
        <v>720</v>
      </c>
      <c r="J26" s="39">
        <v>213</v>
      </c>
      <c r="K26" s="39">
        <v>152</v>
      </c>
      <c r="L26" s="40">
        <v>98</v>
      </c>
      <c r="M26" s="596"/>
      <c r="N26" s="38">
        <v>2284</v>
      </c>
      <c r="O26" s="39">
        <v>1408</v>
      </c>
      <c r="P26" s="40">
        <v>42</v>
      </c>
      <c r="Q26" s="597"/>
      <c r="R26" s="38">
        <v>3009</v>
      </c>
      <c r="S26" s="39">
        <v>670</v>
      </c>
      <c r="T26" s="40">
        <v>55</v>
      </c>
      <c r="V26" s="293"/>
    </row>
    <row r="27" spans="2:22" ht="12.75">
      <c r="B27" s="41" t="s">
        <v>33</v>
      </c>
      <c r="C27" s="43"/>
      <c r="D27" s="29"/>
      <c r="E27" s="30">
        <f t="shared" si="1"/>
        <v>2861</v>
      </c>
      <c r="F27" s="595"/>
      <c r="G27" s="32">
        <v>1997</v>
      </c>
      <c r="H27" s="33">
        <v>180</v>
      </c>
      <c r="I27" s="33">
        <v>236</v>
      </c>
      <c r="J27" s="33">
        <v>141</v>
      </c>
      <c r="K27" s="33">
        <v>296</v>
      </c>
      <c r="L27" s="34">
        <v>11</v>
      </c>
      <c r="M27" s="596"/>
      <c r="N27" s="33">
        <v>1620</v>
      </c>
      <c r="O27" s="33">
        <v>1241</v>
      </c>
      <c r="P27" s="34">
        <v>0</v>
      </c>
      <c r="Q27" s="597"/>
      <c r="R27" s="33">
        <v>2279</v>
      </c>
      <c r="S27" s="33">
        <v>582</v>
      </c>
      <c r="T27" s="34">
        <v>0</v>
      </c>
      <c r="V27" s="293"/>
    </row>
    <row r="28" spans="2:22" ht="12.75">
      <c r="B28" s="35" t="s">
        <v>34</v>
      </c>
      <c r="C28" s="36"/>
      <c r="D28" s="44"/>
      <c r="E28" s="316">
        <f t="shared" si="1"/>
        <v>3886</v>
      </c>
      <c r="F28" s="595"/>
      <c r="G28" s="38">
        <v>1787</v>
      </c>
      <c r="H28" s="39">
        <v>331</v>
      </c>
      <c r="I28" s="39">
        <v>413</v>
      </c>
      <c r="J28" s="39">
        <v>176</v>
      </c>
      <c r="K28" s="39">
        <v>102</v>
      </c>
      <c r="L28" s="40">
        <v>1077</v>
      </c>
      <c r="M28" s="596"/>
      <c r="N28" s="38">
        <v>1712</v>
      </c>
      <c r="O28" s="39">
        <v>1078</v>
      </c>
      <c r="P28" s="40">
        <v>1096</v>
      </c>
      <c r="Q28" s="597"/>
      <c r="R28" s="38">
        <v>2652</v>
      </c>
      <c r="S28" s="39">
        <v>157</v>
      </c>
      <c r="T28" s="40">
        <v>1077</v>
      </c>
      <c r="V28" s="293"/>
    </row>
    <row r="29" spans="2:22" ht="12.75">
      <c r="B29" s="41" t="s">
        <v>35</v>
      </c>
      <c r="C29" s="43"/>
      <c r="D29" s="29"/>
      <c r="E29" s="30">
        <f t="shared" si="1"/>
        <v>15877</v>
      </c>
      <c r="F29" s="595"/>
      <c r="G29" s="32">
        <v>5204</v>
      </c>
      <c r="H29" s="33">
        <v>934</v>
      </c>
      <c r="I29" s="33">
        <v>1106</v>
      </c>
      <c r="J29" s="33">
        <v>1917</v>
      </c>
      <c r="K29" s="33">
        <v>306</v>
      </c>
      <c r="L29" s="34">
        <v>6410</v>
      </c>
      <c r="M29" s="596"/>
      <c r="N29" s="32">
        <v>1631</v>
      </c>
      <c r="O29" s="33">
        <v>1031</v>
      </c>
      <c r="P29" s="34">
        <v>13215</v>
      </c>
      <c r="Q29" s="597"/>
      <c r="R29" s="32">
        <v>2618</v>
      </c>
      <c r="S29" s="33">
        <v>45</v>
      </c>
      <c r="T29" s="34">
        <v>13214</v>
      </c>
      <c r="V29" s="293"/>
    </row>
    <row r="30" spans="2:22" ht="12.75">
      <c r="B30" s="35" t="s">
        <v>36</v>
      </c>
      <c r="C30" s="36"/>
      <c r="D30" s="44"/>
      <c r="E30" s="316">
        <f t="shared" si="1"/>
        <v>23265</v>
      </c>
      <c r="F30" s="595"/>
      <c r="G30" s="38">
        <v>6963</v>
      </c>
      <c r="H30" s="39">
        <v>303</v>
      </c>
      <c r="I30" s="39">
        <v>6241</v>
      </c>
      <c r="J30" s="39">
        <v>726</v>
      </c>
      <c r="K30" s="39">
        <v>8552</v>
      </c>
      <c r="L30" s="40">
        <v>480</v>
      </c>
      <c r="M30" s="596"/>
      <c r="N30" s="38">
        <v>13328</v>
      </c>
      <c r="O30" s="39">
        <v>9139</v>
      </c>
      <c r="P30" s="40">
        <v>798</v>
      </c>
      <c r="Q30" s="597"/>
      <c r="R30" s="38">
        <v>20349</v>
      </c>
      <c r="S30" s="39">
        <v>99</v>
      </c>
      <c r="T30" s="40">
        <v>2817</v>
      </c>
      <c r="V30" s="293"/>
    </row>
    <row r="31" spans="2:22" ht="12.75">
      <c r="B31" s="41" t="s">
        <v>37</v>
      </c>
      <c r="C31" s="43"/>
      <c r="D31" s="29"/>
      <c r="E31" s="30">
        <f t="shared" si="1"/>
        <v>4929</v>
      </c>
      <c r="F31" s="595"/>
      <c r="G31" s="32">
        <v>3109</v>
      </c>
      <c r="H31" s="33">
        <v>340</v>
      </c>
      <c r="I31" s="33">
        <v>548</v>
      </c>
      <c r="J31" s="33">
        <v>207</v>
      </c>
      <c r="K31" s="33">
        <v>592</v>
      </c>
      <c r="L31" s="34">
        <v>133</v>
      </c>
      <c r="M31" s="596"/>
      <c r="N31" s="32">
        <v>3074</v>
      </c>
      <c r="O31" s="33">
        <v>1686</v>
      </c>
      <c r="P31" s="34">
        <v>169</v>
      </c>
      <c r="Q31" s="597"/>
      <c r="R31" s="32">
        <v>3339</v>
      </c>
      <c r="S31" s="33">
        <v>599</v>
      </c>
      <c r="T31" s="34">
        <v>991</v>
      </c>
      <c r="U31" s="60"/>
      <c r="V31" s="293"/>
    </row>
    <row r="32" spans="2:22" ht="12.75">
      <c r="B32" s="35" t="s">
        <v>117</v>
      </c>
      <c r="C32" s="36"/>
      <c r="D32" s="44"/>
      <c r="E32" s="316">
        <f t="shared" si="1"/>
        <v>4486</v>
      </c>
      <c r="F32" s="595"/>
      <c r="G32" s="38">
        <v>3537</v>
      </c>
      <c r="H32" s="39">
        <v>110</v>
      </c>
      <c r="I32" s="39">
        <v>316</v>
      </c>
      <c r="J32" s="39">
        <v>98</v>
      </c>
      <c r="K32" s="39">
        <v>425</v>
      </c>
      <c r="L32" s="40">
        <v>0</v>
      </c>
      <c r="M32" s="596"/>
      <c r="N32" s="38">
        <v>2675</v>
      </c>
      <c r="O32" s="39">
        <v>1780</v>
      </c>
      <c r="P32" s="40">
        <v>31</v>
      </c>
      <c r="Q32" s="597"/>
      <c r="R32" s="39">
        <v>4095</v>
      </c>
      <c r="S32" s="39">
        <v>391</v>
      </c>
      <c r="T32" s="40">
        <v>0</v>
      </c>
      <c r="V32" s="293"/>
    </row>
    <row r="33" spans="2:22" ht="12.75">
      <c r="B33" s="41" t="s">
        <v>38</v>
      </c>
      <c r="C33" s="43"/>
      <c r="D33" s="29"/>
      <c r="E33" s="30">
        <f t="shared" si="1"/>
        <v>1942</v>
      </c>
      <c r="F33" s="595"/>
      <c r="G33" s="32">
        <v>917</v>
      </c>
      <c r="H33" s="33">
        <v>272</v>
      </c>
      <c r="I33" s="33">
        <v>245</v>
      </c>
      <c r="J33" s="33">
        <v>269</v>
      </c>
      <c r="K33" s="33">
        <v>210</v>
      </c>
      <c r="L33" s="34">
        <v>29</v>
      </c>
      <c r="M33" s="600"/>
      <c r="N33" s="33">
        <v>1225</v>
      </c>
      <c r="O33" s="33">
        <v>689</v>
      </c>
      <c r="P33" s="34">
        <v>28</v>
      </c>
      <c r="Q33" s="601"/>
      <c r="R33" s="33">
        <v>1408</v>
      </c>
      <c r="S33" s="33">
        <v>457</v>
      </c>
      <c r="T33" s="34">
        <v>77</v>
      </c>
      <c r="V33" s="293"/>
    </row>
    <row r="34" spans="2:22" ht="12.75">
      <c r="B34" s="35" t="s">
        <v>39</v>
      </c>
      <c r="C34" s="36"/>
      <c r="D34" s="44"/>
      <c r="E34" s="316">
        <f t="shared" si="1"/>
        <v>120564</v>
      </c>
      <c r="F34" s="595"/>
      <c r="G34" s="315">
        <v>67176</v>
      </c>
      <c r="H34" s="135">
        <v>16788</v>
      </c>
      <c r="I34" s="135">
        <v>20568</v>
      </c>
      <c r="J34" s="135">
        <v>11604</v>
      </c>
      <c r="K34" s="135">
        <v>4068</v>
      </c>
      <c r="L34" s="314">
        <v>360</v>
      </c>
      <c r="M34" s="600"/>
      <c r="N34" s="135">
        <v>69876</v>
      </c>
      <c r="O34" s="135">
        <v>50604</v>
      </c>
      <c r="P34" s="314">
        <v>84</v>
      </c>
      <c r="Q34" s="601"/>
      <c r="R34" s="135">
        <v>95532</v>
      </c>
      <c r="S34" s="135">
        <v>25032</v>
      </c>
      <c r="T34" s="314">
        <v>0</v>
      </c>
      <c r="V34" s="293"/>
    </row>
    <row r="35" spans="2:22" ht="12.75">
      <c r="B35" s="41" t="s">
        <v>304</v>
      </c>
      <c r="C35" s="43"/>
      <c r="D35" s="29"/>
      <c r="E35" s="30">
        <f t="shared" si="1"/>
        <v>1092</v>
      </c>
      <c r="F35" s="595"/>
      <c r="G35" s="32">
        <v>820</v>
      </c>
      <c r="H35" s="33">
        <v>111</v>
      </c>
      <c r="I35" s="33">
        <v>58</v>
      </c>
      <c r="J35" s="33">
        <v>55</v>
      </c>
      <c r="K35" s="33">
        <v>47</v>
      </c>
      <c r="L35" s="34">
        <v>1</v>
      </c>
      <c r="M35" s="596"/>
      <c r="N35" s="32">
        <v>632</v>
      </c>
      <c r="O35" s="33">
        <v>460</v>
      </c>
      <c r="P35" s="34">
        <v>0</v>
      </c>
      <c r="Q35" s="597"/>
      <c r="R35" s="32">
        <v>900</v>
      </c>
      <c r="S35" s="33">
        <v>147</v>
      </c>
      <c r="T35" s="34">
        <v>45</v>
      </c>
      <c r="V35" s="293"/>
    </row>
    <row r="36" spans="2:22" ht="12.75">
      <c r="B36" s="639" t="s">
        <v>41</v>
      </c>
      <c r="C36" s="640"/>
      <c r="D36" s="44"/>
      <c r="E36" s="641">
        <f t="shared" si="1"/>
        <v>3435</v>
      </c>
      <c r="F36" s="595"/>
      <c r="G36" s="656">
        <v>2051</v>
      </c>
      <c r="H36" s="657">
        <v>316</v>
      </c>
      <c r="I36" s="657">
        <v>356</v>
      </c>
      <c r="J36" s="657">
        <v>267</v>
      </c>
      <c r="K36" s="657">
        <v>427</v>
      </c>
      <c r="L36" s="658">
        <v>18</v>
      </c>
      <c r="M36" s="596"/>
      <c r="N36" s="656">
        <v>1880</v>
      </c>
      <c r="O36" s="657">
        <v>1464</v>
      </c>
      <c r="P36" s="658">
        <v>91</v>
      </c>
      <c r="Q36" s="597"/>
      <c r="R36" s="656">
        <v>2902</v>
      </c>
      <c r="S36" s="657">
        <v>525</v>
      </c>
      <c r="T36" s="658">
        <v>8</v>
      </c>
      <c r="V36" s="293"/>
    </row>
    <row r="37" spans="2:17" ht="12.75">
      <c r="B37" s="349" t="s">
        <v>171</v>
      </c>
      <c r="C37" s="47"/>
      <c r="D37" s="48"/>
      <c r="Q37" s="59"/>
    </row>
    <row r="38" spans="2:21" ht="12.75">
      <c r="B38" s="348" t="s">
        <v>391</v>
      </c>
      <c r="C38" s="29"/>
      <c r="P38" s="53"/>
      <c r="Q38"/>
      <c r="T38" s="25"/>
      <c r="U38"/>
    </row>
    <row r="39" spans="2:4" ht="12.75">
      <c r="B39" s="348"/>
      <c r="D39" s="29"/>
    </row>
    <row r="40" ht="12.75">
      <c r="D40" s="29"/>
    </row>
    <row r="41" ht="12.75">
      <c r="D41" s="29"/>
    </row>
    <row r="42" spans="4:20" ht="12.75">
      <c r="D42" s="29"/>
      <c r="E42" s="292"/>
      <c r="G42" s="292"/>
      <c r="H42" s="292"/>
      <c r="I42" s="292"/>
      <c r="J42" s="292"/>
      <c r="K42" s="292"/>
      <c r="L42" s="292"/>
      <c r="N42" s="292"/>
      <c r="O42" s="292"/>
      <c r="P42" s="292"/>
      <c r="R42" s="292"/>
      <c r="S42" s="292"/>
      <c r="T42" s="292"/>
    </row>
    <row r="43" spans="5:6" ht="12.75">
      <c r="E43" s="49"/>
      <c r="F43" s="49"/>
    </row>
    <row r="46" ht="12.75">
      <c r="B46" s="50"/>
    </row>
    <row r="47" ht="12.75">
      <c r="B47" s="50"/>
    </row>
    <row r="48" ht="12.75">
      <c r="B48" s="50"/>
    </row>
    <row r="49" spans="2:6" ht="12.75" customHeight="1">
      <c r="B49" s="51"/>
      <c r="C49" s="51"/>
      <c r="D49" s="51"/>
      <c r="E49" s="51"/>
      <c r="F49" s="51"/>
    </row>
  </sheetData>
  <mergeCells count="16">
    <mergeCell ref="B15:C15"/>
    <mergeCell ref="R7:R8"/>
    <mergeCell ref="S7:S8"/>
    <mergeCell ref="B10:C10"/>
    <mergeCell ref="G7:G8"/>
    <mergeCell ref="K7:K8"/>
    <mergeCell ref="B4:T4"/>
    <mergeCell ref="B2:T2"/>
    <mergeCell ref="B6:C8"/>
    <mergeCell ref="E6:E8"/>
    <mergeCell ref="G6:L6"/>
    <mergeCell ref="N6:P6"/>
    <mergeCell ref="R6:T6"/>
    <mergeCell ref="I7:I8"/>
    <mergeCell ref="N7:N8"/>
    <mergeCell ref="O7:O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colBreaks count="1" manualBreakCount="1">
    <brk id="21" max="65535" man="1"/>
  </colBreaks>
  <drawing r:id="rId1"/>
</worksheet>
</file>

<file path=xl/worksheets/sheet9.xml><?xml version="1.0" encoding="utf-8"?>
<worksheet xmlns="http://schemas.openxmlformats.org/spreadsheetml/2006/main" xmlns:r="http://schemas.openxmlformats.org/officeDocument/2006/relationships">
  <dimension ref="B2:W46"/>
  <sheetViews>
    <sheetView showGridLines="0" showRowColHeaders="0" defaultGridColor="0" zoomScale="80" zoomScaleNormal="80" zoomScaleSheetLayoutView="100" colorId="8" workbookViewId="0" topLeftCell="A1">
      <selection activeCell="A1" sqref="A1"/>
    </sheetView>
  </sheetViews>
  <sheetFormatPr defaultColWidth="9.140625" defaultRowHeight="12.75"/>
  <cols>
    <col min="1" max="1" width="1.7109375" style="0" customWidth="1"/>
    <col min="2" max="2" width="15.57421875" style="0" customWidth="1"/>
    <col min="3" max="4" width="0.85546875" style="0" customWidth="1"/>
    <col min="5" max="5" width="7.140625" style="0" customWidth="1"/>
    <col min="6" max="6" width="0.85546875" style="0" customWidth="1"/>
    <col min="7" max="7" width="9.7109375" style="0" customWidth="1"/>
    <col min="8" max="8" width="9.28125" style="0" customWidth="1"/>
    <col min="9" max="9" width="12.57421875" style="0" customWidth="1"/>
    <col min="10" max="10" width="11.421875" style="0" customWidth="1"/>
    <col min="11" max="11" width="7.7109375" style="0" customWidth="1"/>
    <col min="12" max="12" width="7.8515625" style="0" customWidth="1"/>
    <col min="13" max="13" width="0.85546875" style="0" customWidth="1"/>
    <col min="14" max="14" width="6.7109375" style="0" customWidth="1"/>
    <col min="15" max="15" width="7.7109375" style="0" customWidth="1"/>
    <col min="16" max="16" width="6.140625" style="0" customWidth="1"/>
    <col min="17" max="17" width="0.71875" style="53" customWidth="1"/>
    <col min="18" max="18" width="6.8515625" style="0" customWidth="1"/>
    <col min="19" max="19" width="6.7109375" style="0" customWidth="1"/>
    <col min="21" max="21" width="1.8515625" style="154" customWidth="1"/>
    <col min="22" max="22" width="9.140625" style="25" customWidth="1"/>
    <col min="23" max="23" width="15.00390625" style="0" customWidth="1"/>
  </cols>
  <sheetData>
    <row r="1" ht="12.75"/>
    <row r="2" spans="2:20" ht="16.5" customHeight="1">
      <c r="B2" s="778" t="s">
        <v>392</v>
      </c>
      <c r="C2" s="778"/>
      <c r="D2" s="778"/>
      <c r="E2" s="778"/>
      <c r="F2" s="778"/>
      <c r="G2" s="778"/>
      <c r="H2" s="778"/>
      <c r="I2" s="778"/>
      <c r="J2" s="778"/>
      <c r="K2" s="778"/>
      <c r="L2" s="778"/>
      <c r="M2" s="778"/>
      <c r="N2" s="778"/>
      <c r="O2" s="778"/>
      <c r="P2" s="778"/>
      <c r="Q2" s="778"/>
      <c r="R2" s="778"/>
      <c r="S2" s="778"/>
      <c r="T2" s="778"/>
    </row>
    <row r="3" ht="6.75" customHeight="1"/>
    <row r="4" spans="2:23" ht="15.75" customHeight="1">
      <c r="B4" s="779" t="s">
        <v>307</v>
      </c>
      <c r="C4" s="779"/>
      <c r="D4" s="779"/>
      <c r="E4" s="779"/>
      <c r="F4" s="779"/>
      <c r="G4" s="779"/>
      <c r="H4" s="779"/>
      <c r="I4" s="779"/>
      <c r="J4" s="779"/>
      <c r="K4" s="779"/>
      <c r="L4" s="779"/>
      <c r="M4" s="779"/>
      <c r="N4" s="779"/>
      <c r="O4" s="779"/>
      <c r="P4" s="779"/>
      <c r="Q4" s="779"/>
      <c r="R4" s="779"/>
      <c r="S4" s="779"/>
      <c r="T4" s="779"/>
      <c r="U4" s="60"/>
      <c r="W4" s="4"/>
    </row>
    <row r="5" spans="2:23" ht="12" customHeight="1">
      <c r="B5" s="3"/>
      <c r="C5" s="3"/>
      <c r="D5" s="5"/>
      <c r="E5" s="6"/>
      <c r="F5" s="6"/>
      <c r="G5" s="5"/>
      <c r="H5" s="5"/>
      <c r="I5" s="5"/>
      <c r="J5" s="3"/>
      <c r="K5" s="3"/>
      <c r="L5" s="3"/>
      <c r="M5" s="3"/>
      <c r="N5" s="8"/>
      <c r="O5" s="3"/>
      <c r="P5" s="3"/>
      <c r="Q5" s="4"/>
      <c r="R5" s="3"/>
      <c r="S5" s="4"/>
      <c r="T5" s="25"/>
      <c r="U5" s="60"/>
      <c r="V5" s="60"/>
      <c r="W5" s="9"/>
    </row>
    <row r="6" spans="2:21" ht="12.75" customHeight="1">
      <c r="B6" s="651" t="s">
        <v>44</v>
      </c>
      <c r="C6" s="834"/>
      <c r="D6" s="10"/>
      <c r="E6" s="843" t="s">
        <v>0</v>
      </c>
      <c r="F6" s="11"/>
      <c r="G6" s="846" t="s">
        <v>45</v>
      </c>
      <c r="H6" s="854"/>
      <c r="I6" s="854"/>
      <c r="J6" s="854"/>
      <c r="K6" s="854"/>
      <c r="L6" s="855"/>
      <c r="M6" s="13"/>
      <c r="N6" s="846" t="s">
        <v>46</v>
      </c>
      <c r="O6" s="847"/>
      <c r="P6" s="848"/>
      <c r="Q6" s="55"/>
      <c r="R6" s="846" t="s">
        <v>47</v>
      </c>
      <c r="S6" s="854"/>
      <c r="T6" s="855"/>
      <c r="U6" s="299"/>
    </row>
    <row r="7" spans="2:21" ht="12" customHeight="1">
      <c r="B7" s="835"/>
      <c r="C7" s="836"/>
      <c r="D7" s="15"/>
      <c r="E7" s="852"/>
      <c r="F7" s="11"/>
      <c r="G7" s="150" t="s">
        <v>48</v>
      </c>
      <c r="H7" s="149" t="s">
        <v>49</v>
      </c>
      <c r="I7" s="841" t="s">
        <v>50</v>
      </c>
      <c r="J7" s="149" t="s">
        <v>51</v>
      </c>
      <c r="K7" s="149" t="s">
        <v>89</v>
      </c>
      <c r="L7" s="149" t="s">
        <v>7</v>
      </c>
      <c r="M7" s="17"/>
      <c r="N7" s="841" t="s">
        <v>52</v>
      </c>
      <c r="O7" s="841" t="s">
        <v>53</v>
      </c>
      <c r="P7" s="149" t="s">
        <v>7</v>
      </c>
      <c r="Q7" s="56"/>
      <c r="R7" s="841" t="s">
        <v>54</v>
      </c>
      <c r="S7" s="841" t="s">
        <v>55</v>
      </c>
      <c r="T7" s="149" t="s">
        <v>7</v>
      </c>
      <c r="U7" s="60"/>
    </row>
    <row r="8" spans="2:21" ht="18.75" customHeight="1">
      <c r="B8" s="837"/>
      <c r="C8" s="838"/>
      <c r="D8" s="10"/>
      <c r="E8" s="853"/>
      <c r="F8" s="11"/>
      <c r="G8" s="153" t="s">
        <v>56</v>
      </c>
      <c r="H8" s="153" t="s">
        <v>57</v>
      </c>
      <c r="I8" s="853"/>
      <c r="J8" s="153" t="s">
        <v>58</v>
      </c>
      <c r="K8" s="153"/>
      <c r="L8" s="151" t="s">
        <v>12</v>
      </c>
      <c r="M8" s="16"/>
      <c r="N8" s="842"/>
      <c r="O8" s="858"/>
      <c r="P8" s="151" t="s">
        <v>12</v>
      </c>
      <c r="Q8" s="57"/>
      <c r="R8" s="853"/>
      <c r="S8" s="853"/>
      <c r="T8" s="151" t="s">
        <v>12</v>
      </c>
      <c r="U8" s="60"/>
    </row>
    <row r="9" spans="2:21" ht="4.5" customHeight="1">
      <c r="B9" s="18"/>
      <c r="C9" s="3"/>
      <c r="D9" s="19"/>
      <c r="E9" s="20"/>
      <c r="F9" s="15"/>
      <c r="G9" s="15"/>
      <c r="H9" s="20"/>
      <c r="I9" s="22"/>
      <c r="J9" s="23"/>
      <c r="K9" s="23"/>
      <c r="L9" s="24"/>
      <c r="M9" s="25"/>
      <c r="N9" s="24"/>
      <c r="O9" s="58"/>
      <c r="P9" s="58"/>
      <c r="Q9" s="59"/>
      <c r="R9" s="24"/>
      <c r="S9" s="58"/>
      <c r="T9" s="24"/>
      <c r="U9" s="60"/>
    </row>
    <row r="10" spans="2:23" ht="12.75">
      <c r="B10" s="839" t="s">
        <v>110</v>
      </c>
      <c r="C10" s="840"/>
      <c r="D10" s="172"/>
      <c r="E10" s="241">
        <f>SUM(E11:E34)</f>
        <v>101871</v>
      </c>
      <c r="F10" s="242"/>
      <c r="G10" s="243">
        <f aca="true" t="shared" si="0" ref="G10:T10">SUM(G11:G34)</f>
        <v>55705</v>
      </c>
      <c r="H10" s="242">
        <f t="shared" si="0"/>
        <v>3758</v>
      </c>
      <c r="I10" s="242">
        <f t="shared" si="0"/>
        <v>22476</v>
      </c>
      <c r="J10" s="242">
        <f t="shared" si="0"/>
        <v>7519</v>
      </c>
      <c r="K10" s="242">
        <f>SUM(K11:K34)</f>
        <v>11719</v>
      </c>
      <c r="L10" s="242">
        <f t="shared" si="0"/>
        <v>694</v>
      </c>
      <c r="M10" s="247"/>
      <c r="N10" s="251">
        <f t="shared" si="0"/>
        <v>59113</v>
      </c>
      <c r="O10" s="246">
        <f t="shared" si="0"/>
        <v>37323</v>
      </c>
      <c r="P10" s="249">
        <f t="shared" si="0"/>
        <v>5435</v>
      </c>
      <c r="Q10" s="247"/>
      <c r="R10" s="251">
        <f t="shared" si="0"/>
        <v>100794</v>
      </c>
      <c r="S10" s="246">
        <f t="shared" si="0"/>
        <v>830</v>
      </c>
      <c r="T10" s="249">
        <f t="shared" si="0"/>
        <v>247</v>
      </c>
      <c r="U10" s="60"/>
      <c r="V10" s="232"/>
      <c r="W10" s="293"/>
    </row>
    <row r="11" spans="2:23" ht="12.75">
      <c r="B11" s="27" t="s">
        <v>394</v>
      </c>
      <c r="C11" s="28"/>
      <c r="D11" s="29"/>
      <c r="E11" s="30">
        <f>SUM(G11:L11)</f>
        <v>900</v>
      </c>
      <c r="F11" s="133"/>
      <c r="G11" s="660">
        <v>719</v>
      </c>
      <c r="H11" s="134">
        <v>73</v>
      </c>
      <c r="I11" s="33">
        <v>43</v>
      </c>
      <c r="J11" s="661">
        <v>48</v>
      </c>
      <c r="K11" s="661">
        <v>17</v>
      </c>
      <c r="L11" s="34">
        <v>0</v>
      </c>
      <c r="M11" s="287"/>
      <c r="N11" s="32">
        <v>514</v>
      </c>
      <c r="O11" s="33">
        <v>386</v>
      </c>
      <c r="P11" s="33">
        <v>0</v>
      </c>
      <c r="Q11" s="288"/>
      <c r="R11" s="588">
        <v>900</v>
      </c>
      <c r="S11" s="588">
        <v>0</v>
      </c>
      <c r="T11" s="589">
        <v>0</v>
      </c>
      <c r="U11" s="60"/>
      <c r="W11" s="293"/>
    </row>
    <row r="12" spans="2:23" ht="12.75">
      <c r="B12" s="35" t="s">
        <v>395</v>
      </c>
      <c r="C12" s="36"/>
      <c r="D12" s="37"/>
      <c r="E12" s="316">
        <f>SUM(G12:L12)</f>
        <v>1025</v>
      </c>
      <c r="F12" s="133"/>
      <c r="G12" s="662">
        <v>544</v>
      </c>
      <c r="H12" s="133">
        <v>6</v>
      </c>
      <c r="I12" s="135">
        <v>337</v>
      </c>
      <c r="J12" s="663">
        <v>65</v>
      </c>
      <c r="K12" s="663">
        <v>73</v>
      </c>
      <c r="L12" s="52">
        <v>0</v>
      </c>
      <c r="M12" s="287"/>
      <c r="N12" s="659">
        <v>681</v>
      </c>
      <c r="O12" s="138">
        <v>341</v>
      </c>
      <c r="P12" s="138">
        <v>3</v>
      </c>
      <c r="Q12" s="288"/>
      <c r="R12" s="605">
        <v>1025</v>
      </c>
      <c r="S12" s="605">
        <v>0</v>
      </c>
      <c r="T12" s="592">
        <v>0</v>
      </c>
      <c r="U12" s="60"/>
      <c r="W12" s="293"/>
    </row>
    <row r="13" spans="2:23" ht="12.75">
      <c r="B13" s="41" t="s">
        <v>396</v>
      </c>
      <c r="C13" s="28"/>
      <c r="D13" s="29"/>
      <c r="E13" s="30">
        <f aca="true" t="shared" si="1" ref="E13:E34">SUM(G13:L13)</f>
        <v>10478</v>
      </c>
      <c r="F13" s="133"/>
      <c r="G13" s="660">
        <v>4979</v>
      </c>
      <c r="H13" s="134">
        <v>189</v>
      </c>
      <c r="I13" s="33">
        <v>2631</v>
      </c>
      <c r="J13" s="661">
        <v>1615</v>
      </c>
      <c r="K13" s="661">
        <v>1064</v>
      </c>
      <c r="L13" s="34">
        <v>0</v>
      </c>
      <c r="M13" s="287"/>
      <c r="N13" s="32">
        <v>7191</v>
      </c>
      <c r="O13" s="33">
        <v>3003</v>
      </c>
      <c r="P13" s="33">
        <v>284</v>
      </c>
      <c r="Q13" s="288"/>
      <c r="R13" s="588">
        <v>10478</v>
      </c>
      <c r="S13" s="588">
        <v>0</v>
      </c>
      <c r="T13" s="589">
        <v>0</v>
      </c>
      <c r="U13" s="60"/>
      <c r="W13" s="293"/>
    </row>
    <row r="14" spans="2:23" ht="12.75">
      <c r="B14" s="35" t="s">
        <v>397</v>
      </c>
      <c r="C14" s="36"/>
      <c r="D14" s="44"/>
      <c r="E14" s="316">
        <f t="shared" si="1"/>
        <v>2140</v>
      </c>
      <c r="F14" s="136"/>
      <c r="G14" s="664">
        <v>1780</v>
      </c>
      <c r="H14" s="665">
        <v>10</v>
      </c>
      <c r="I14" s="666">
        <v>170</v>
      </c>
      <c r="J14" s="663">
        <v>40</v>
      </c>
      <c r="K14" s="663">
        <v>140</v>
      </c>
      <c r="L14" s="52">
        <v>0</v>
      </c>
      <c r="M14" s="287"/>
      <c r="N14" s="659">
        <v>1295</v>
      </c>
      <c r="O14" s="138">
        <v>814</v>
      </c>
      <c r="P14" s="138">
        <v>31</v>
      </c>
      <c r="Q14" s="288"/>
      <c r="R14" s="605">
        <v>2133</v>
      </c>
      <c r="S14" s="605">
        <v>7</v>
      </c>
      <c r="T14" s="592">
        <v>0</v>
      </c>
      <c r="U14" s="60"/>
      <c r="W14" s="293"/>
    </row>
    <row r="15" spans="2:23" ht="12.75">
      <c r="B15" s="41" t="s">
        <v>398</v>
      </c>
      <c r="C15" s="43"/>
      <c r="D15" s="44"/>
      <c r="E15" s="30">
        <f t="shared" si="1"/>
        <v>9358</v>
      </c>
      <c r="F15" s="133"/>
      <c r="G15" s="660">
        <v>6153</v>
      </c>
      <c r="H15" s="134">
        <v>345</v>
      </c>
      <c r="I15" s="33">
        <v>1848</v>
      </c>
      <c r="J15" s="661">
        <v>443</v>
      </c>
      <c r="K15" s="661">
        <v>569</v>
      </c>
      <c r="L15" s="34">
        <v>0</v>
      </c>
      <c r="M15" s="287"/>
      <c r="N15" s="32">
        <v>5505</v>
      </c>
      <c r="O15" s="33">
        <v>3853</v>
      </c>
      <c r="P15" s="33">
        <v>0</v>
      </c>
      <c r="Q15" s="391"/>
      <c r="R15" s="588">
        <v>9358</v>
      </c>
      <c r="S15" s="588">
        <v>0</v>
      </c>
      <c r="T15" s="589">
        <v>0</v>
      </c>
      <c r="U15" s="60"/>
      <c r="W15" s="293"/>
    </row>
    <row r="16" spans="2:23" ht="12.75">
      <c r="B16" s="35" t="s">
        <v>399</v>
      </c>
      <c r="C16" s="36"/>
      <c r="D16" s="44"/>
      <c r="E16" s="316">
        <f t="shared" si="1"/>
        <v>4540</v>
      </c>
      <c r="F16" s="133"/>
      <c r="G16" s="662">
        <v>3336</v>
      </c>
      <c r="H16" s="133">
        <v>35</v>
      </c>
      <c r="I16" s="135">
        <v>368</v>
      </c>
      <c r="J16" s="663">
        <v>509</v>
      </c>
      <c r="K16" s="663">
        <v>253</v>
      </c>
      <c r="L16" s="52">
        <v>39</v>
      </c>
      <c r="M16" s="287"/>
      <c r="N16" s="659">
        <v>0</v>
      </c>
      <c r="O16" s="138">
        <v>0</v>
      </c>
      <c r="P16" s="138">
        <v>4540</v>
      </c>
      <c r="Q16" s="391"/>
      <c r="R16" s="605">
        <v>4540</v>
      </c>
      <c r="S16" s="605">
        <v>0</v>
      </c>
      <c r="T16" s="592">
        <v>0</v>
      </c>
      <c r="U16" s="60"/>
      <c r="W16" s="293"/>
    </row>
    <row r="17" spans="2:23" ht="12.75">
      <c r="B17" s="41" t="s">
        <v>400</v>
      </c>
      <c r="C17" s="43"/>
      <c r="D17" s="44"/>
      <c r="E17" s="30">
        <f t="shared" si="1"/>
        <v>270</v>
      </c>
      <c r="F17" s="133"/>
      <c r="G17" s="660">
        <v>0</v>
      </c>
      <c r="H17" s="134">
        <v>0</v>
      </c>
      <c r="I17" s="33">
        <v>0</v>
      </c>
      <c r="J17" s="661">
        <v>0</v>
      </c>
      <c r="K17" s="661">
        <v>0</v>
      </c>
      <c r="L17" s="34">
        <v>270</v>
      </c>
      <c r="M17" s="287"/>
      <c r="N17" s="32">
        <v>174</v>
      </c>
      <c r="O17" s="33">
        <v>91</v>
      </c>
      <c r="P17" s="33">
        <v>5</v>
      </c>
      <c r="Q17" s="391"/>
      <c r="R17" s="588">
        <v>244</v>
      </c>
      <c r="S17" s="588">
        <v>0</v>
      </c>
      <c r="T17" s="589">
        <v>26</v>
      </c>
      <c r="U17" s="60"/>
      <c r="W17" s="293"/>
    </row>
    <row r="18" spans="2:23" s="418" customFormat="1" ht="12.75">
      <c r="B18" s="35" t="s">
        <v>401</v>
      </c>
      <c r="C18" s="36"/>
      <c r="D18" s="417"/>
      <c r="E18" s="316">
        <f t="shared" si="1"/>
        <v>6973</v>
      </c>
      <c r="F18" s="419"/>
      <c r="G18" s="662">
        <v>3324</v>
      </c>
      <c r="H18" s="133">
        <v>12</v>
      </c>
      <c r="I18" s="135">
        <v>1090</v>
      </c>
      <c r="J18" s="667">
        <v>279</v>
      </c>
      <c r="K18" s="667">
        <v>2268</v>
      </c>
      <c r="L18" s="314">
        <v>0</v>
      </c>
      <c r="M18" s="287"/>
      <c r="N18" s="315">
        <v>4175</v>
      </c>
      <c r="O18" s="135">
        <v>2798</v>
      </c>
      <c r="P18" s="135">
        <v>0</v>
      </c>
      <c r="Q18" s="391"/>
      <c r="R18" s="603">
        <v>6973</v>
      </c>
      <c r="S18" s="603">
        <v>0</v>
      </c>
      <c r="T18" s="604">
        <v>0</v>
      </c>
      <c r="U18" s="420"/>
      <c r="V18" s="421"/>
      <c r="W18" s="293"/>
    </row>
    <row r="19" spans="2:23" ht="12.75">
      <c r="B19" s="41" t="s">
        <v>403</v>
      </c>
      <c r="C19" s="43"/>
      <c r="D19" s="44"/>
      <c r="E19" s="30">
        <f t="shared" si="1"/>
        <v>5941</v>
      </c>
      <c r="F19" s="133"/>
      <c r="G19" s="660">
        <v>4059</v>
      </c>
      <c r="H19" s="134">
        <v>116</v>
      </c>
      <c r="I19" s="33">
        <v>1125</v>
      </c>
      <c r="J19" s="661">
        <v>309</v>
      </c>
      <c r="K19" s="661">
        <v>224</v>
      </c>
      <c r="L19" s="34">
        <v>108</v>
      </c>
      <c r="M19" s="287"/>
      <c r="N19" s="32">
        <v>3471</v>
      </c>
      <c r="O19" s="33">
        <v>2397</v>
      </c>
      <c r="P19" s="33">
        <v>73</v>
      </c>
      <c r="Q19" s="391"/>
      <c r="R19" s="588">
        <v>5941</v>
      </c>
      <c r="S19" s="588">
        <v>0</v>
      </c>
      <c r="T19" s="589">
        <v>0</v>
      </c>
      <c r="U19" s="60"/>
      <c r="W19" s="293"/>
    </row>
    <row r="20" spans="2:23" ht="12.75">
      <c r="B20" s="35" t="s">
        <v>405</v>
      </c>
      <c r="C20" s="36"/>
      <c r="D20" s="44"/>
      <c r="E20" s="316">
        <f t="shared" si="1"/>
        <v>804</v>
      </c>
      <c r="F20" s="133"/>
      <c r="G20" s="662">
        <v>510</v>
      </c>
      <c r="H20" s="133">
        <v>4</v>
      </c>
      <c r="I20" s="135">
        <v>102</v>
      </c>
      <c r="J20" s="663">
        <v>113</v>
      </c>
      <c r="K20" s="663">
        <v>12</v>
      </c>
      <c r="L20" s="52">
        <v>63</v>
      </c>
      <c r="M20" s="287"/>
      <c r="N20" s="659">
        <v>499</v>
      </c>
      <c r="O20" s="138">
        <v>305</v>
      </c>
      <c r="P20" s="138">
        <v>0</v>
      </c>
      <c r="Q20" s="391"/>
      <c r="R20" s="605">
        <v>801</v>
      </c>
      <c r="S20" s="605">
        <v>3</v>
      </c>
      <c r="T20" s="592">
        <v>0</v>
      </c>
      <c r="U20" s="60"/>
      <c r="W20" s="293"/>
    </row>
    <row r="21" spans="2:23" ht="12.75">
      <c r="B21" s="41" t="s">
        <v>407</v>
      </c>
      <c r="C21" s="43"/>
      <c r="D21" s="44"/>
      <c r="E21" s="30">
        <f t="shared" si="1"/>
        <v>844</v>
      </c>
      <c r="F21" s="133"/>
      <c r="G21" s="660">
        <v>608</v>
      </c>
      <c r="H21" s="134">
        <v>16</v>
      </c>
      <c r="I21" s="33">
        <v>134</v>
      </c>
      <c r="J21" s="661">
        <v>79</v>
      </c>
      <c r="K21" s="661">
        <v>6</v>
      </c>
      <c r="L21" s="34">
        <v>1</v>
      </c>
      <c r="M21" s="287"/>
      <c r="N21" s="32">
        <v>495</v>
      </c>
      <c r="O21" s="33">
        <v>349</v>
      </c>
      <c r="P21" s="33">
        <v>0</v>
      </c>
      <c r="Q21" s="391"/>
      <c r="R21" s="588">
        <v>844</v>
      </c>
      <c r="S21" s="588">
        <v>0</v>
      </c>
      <c r="T21" s="589">
        <v>0</v>
      </c>
      <c r="U21" s="60"/>
      <c r="W21" s="293"/>
    </row>
    <row r="22" spans="2:23" ht="12.75">
      <c r="B22" s="35" t="s">
        <v>408</v>
      </c>
      <c r="C22" s="36"/>
      <c r="D22" s="44"/>
      <c r="E22" s="316">
        <f t="shared" si="1"/>
        <v>3934</v>
      </c>
      <c r="F22" s="133"/>
      <c r="G22" s="662">
        <v>1634</v>
      </c>
      <c r="H22" s="133">
        <v>92</v>
      </c>
      <c r="I22" s="135">
        <v>1320</v>
      </c>
      <c r="J22" s="667">
        <v>108</v>
      </c>
      <c r="K22" s="667">
        <v>752</v>
      </c>
      <c r="L22" s="314">
        <v>28</v>
      </c>
      <c r="M22" s="287"/>
      <c r="N22" s="315">
        <v>1907</v>
      </c>
      <c r="O22" s="135">
        <v>1806</v>
      </c>
      <c r="P22" s="135">
        <v>221</v>
      </c>
      <c r="Q22" s="391"/>
      <c r="R22" s="603">
        <v>3638</v>
      </c>
      <c r="S22" s="603">
        <v>296</v>
      </c>
      <c r="T22" s="604">
        <v>0</v>
      </c>
      <c r="U22" s="60"/>
      <c r="W22" s="293"/>
    </row>
    <row r="23" spans="2:23" ht="12.75">
      <c r="B23" s="41" t="s">
        <v>409</v>
      </c>
      <c r="C23" s="43"/>
      <c r="D23" s="44"/>
      <c r="E23" s="30">
        <f t="shared" si="1"/>
        <v>1400</v>
      </c>
      <c r="F23" s="133"/>
      <c r="G23" s="660">
        <v>1035</v>
      </c>
      <c r="H23" s="134">
        <v>11</v>
      </c>
      <c r="I23" s="33">
        <v>229</v>
      </c>
      <c r="J23" s="661">
        <v>95</v>
      </c>
      <c r="K23" s="661">
        <v>30</v>
      </c>
      <c r="L23" s="34">
        <v>0</v>
      </c>
      <c r="M23" s="287"/>
      <c r="N23" s="32">
        <v>921</v>
      </c>
      <c r="O23" s="33">
        <v>478</v>
      </c>
      <c r="P23" s="33">
        <v>1</v>
      </c>
      <c r="Q23" s="391"/>
      <c r="R23" s="588">
        <v>1400</v>
      </c>
      <c r="S23" s="588">
        <v>0</v>
      </c>
      <c r="T23" s="589">
        <v>0</v>
      </c>
      <c r="U23" s="60"/>
      <c r="W23" s="293"/>
    </row>
    <row r="24" spans="2:23" ht="12.75">
      <c r="B24" s="35" t="s">
        <v>410</v>
      </c>
      <c r="C24" s="36"/>
      <c r="D24" s="44"/>
      <c r="E24" s="316">
        <f t="shared" si="1"/>
        <v>1239</v>
      </c>
      <c r="F24" s="133"/>
      <c r="G24" s="662">
        <v>773</v>
      </c>
      <c r="H24" s="133">
        <v>14</v>
      </c>
      <c r="I24" s="135">
        <v>97</v>
      </c>
      <c r="J24" s="667">
        <v>107</v>
      </c>
      <c r="K24" s="667">
        <v>248</v>
      </c>
      <c r="L24" s="314">
        <v>0</v>
      </c>
      <c r="M24" s="287"/>
      <c r="N24" s="315">
        <v>706</v>
      </c>
      <c r="O24" s="135">
        <v>533</v>
      </c>
      <c r="P24" s="135">
        <v>0</v>
      </c>
      <c r="Q24" s="391"/>
      <c r="R24" s="603">
        <v>1229</v>
      </c>
      <c r="S24" s="603">
        <v>10</v>
      </c>
      <c r="T24" s="604">
        <v>0</v>
      </c>
      <c r="U24" s="60"/>
      <c r="W24" s="293"/>
    </row>
    <row r="25" spans="2:23" ht="12.75">
      <c r="B25" s="41" t="s">
        <v>411</v>
      </c>
      <c r="C25" s="43"/>
      <c r="D25" s="44"/>
      <c r="E25" s="30">
        <f t="shared" si="1"/>
        <v>2618</v>
      </c>
      <c r="F25" s="133"/>
      <c r="G25" s="660">
        <v>1618</v>
      </c>
      <c r="H25" s="134">
        <v>34</v>
      </c>
      <c r="I25" s="33">
        <v>580</v>
      </c>
      <c r="J25" s="661">
        <v>203</v>
      </c>
      <c r="K25" s="661">
        <v>183</v>
      </c>
      <c r="L25" s="34">
        <v>0</v>
      </c>
      <c r="M25" s="287"/>
      <c r="N25" s="32">
        <v>1610</v>
      </c>
      <c r="O25" s="33">
        <v>1007</v>
      </c>
      <c r="P25" s="33">
        <v>1</v>
      </c>
      <c r="Q25" s="391"/>
      <c r="R25" s="588">
        <v>2618</v>
      </c>
      <c r="S25" s="588">
        <v>0</v>
      </c>
      <c r="T25" s="589">
        <v>0</v>
      </c>
      <c r="U25" s="60"/>
      <c r="W25" s="293"/>
    </row>
    <row r="26" spans="2:23" ht="12.75">
      <c r="B26" s="35" t="s">
        <v>412</v>
      </c>
      <c r="C26" s="36"/>
      <c r="D26" s="44"/>
      <c r="E26" s="316">
        <f t="shared" si="1"/>
        <v>1578</v>
      </c>
      <c r="F26" s="133"/>
      <c r="G26" s="662">
        <v>1032</v>
      </c>
      <c r="H26" s="133">
        <v>93</v>
      </c>
      <c r="I26" s="135">
        <v>169</v>
      </c>
      <c r="J26" s="667">
        <v>86</v>
      </c>
      <c r="K26" s="667">
        <v>142</v>
      </c>
      <c r="L26" s="314">
        <v>56</v>
      </c>
      <c r="M26" s="287"/>
      <c r="N26" s="315">
        <v>1057</v>
      </c>
      <c r="O26" s="135">
        <v>443</v>
      </c>
      <c r="P26" s="135">
        <v>78</v>
      </c>
      <c r="Q26" s="391"/>
      <c r="R26" s="603">
        <v>1394</v>
      </c>
      <c r="S26" s="603">
        <v>145</v>
      </c>
      <c r="T26" s="604">
        <v>39</v>
      </c>
      <c r="U26" s="60"/>
      <c r="W26" s="293"/>
    </row>
    <row r="27" spans="2:23" ht="12.75">
      <c r="B27" s="41" t="s">
        <v>413</v>
      </c>
      <c r="C27" s="43"/>
      <c r="D27" s="44"/>
      <c r="E27" s="30">
        <f t="shared" si="1"/>
        <v>2014</v>
      </c>
      <c r="F27" s="133"/>
      <c r="G27" s="660">
        <v>1418</v>
      </c>
      <c r="H27" s="134">
        <v>32</v>
      </c>
      <c r="I27" s="33">
        <v>356</v>
      </c>
      <c r="J27" s="661">
        <v>118</v>
      </c>
      <c r="K27" s="661">
        <v>49</v>
      </c>
      <c r="L27" s="34">
        <v>41</v>
      </c>
      <c r="M27" s="287"/>
      <c r="N27" s="32">
        <v>1184</v>
      </c>
      <c r="O27" s="33">
        <v>813</v>
      </c>
      <c r="P27" s="33">
        <v>17</v>
      </c>
      <c r="Q27" s="391"/>
      <c r="R27" s="588">
        <v>2014</v>
      </c>
      <c r="S27" s="588">
        <v>0</v>
      </c>
      <c r="T27" s="589">
        <v>0</v>
      </c>
      <c r="U27" s="60"/>
      <c r="W27" s="293"/>
    </row>
    <row r="28" spans="2:23" ht="12.75">
      <c r="B28" s="35" t="s">
        <v>414</v>
      </c>
      <c r="C28" s="36"/>
      <c r="D28" s="44"/>
      <c r="E28" s="316">
        <f t="shared" si="1"/>
        <v>1260</v>
      </c>
      <c r="F28" s="133"/>
      <c r="G28" s="662">
        <v>990</v>
      </c>
      <c r="H28" s="133">
        <v>39</v>
      </c>
      <c r="I28" s="133">
        <v>163</v>
      </c>
      <c r="J28" s="133">
        <v>44</v>
      </c>
      <c r="K28" s="133">
        <v>23</v>
      </c>
      <c r="L28" s="314">
        <v>1</v>
      </c>
      <c r="M28" s="287"/>
      <c r="N28" s="315">
        <v>775</v>
      </c>
      <c r="O28" s="135">
        <v>478</v>
      </c>
      <c r="P28" s="135">
        <v>7</v>
      </c>
      <c r="Q28" s="391"/>
      <c r="R28" s="603">
        <v>1258</v>
      </c>
      <c r="S28" s="603">
        <v>2</v>
      </c>
      <c r="T28" s="604">
        <v>0</v>
      </c>
      <c r="U28" s="60"/>
      <c r="W28" s="293"/>
    </row>
    <row r="29" spans="2:23" ht="12.75">
      <c r="B29" s="41" t="s">
        <v>415</v>
      </c>
      <c r="C29" s="43"/>
      <c r="D29" s="44"/>
      <c r="E29" s="30">
        <f t="shared" si="1"/>
        <v>10514</v>
      </c>
      <c r="F29" s="133"/>
      <c r="G29" s="660">
        <v>2766</v>
      </c>
      <c r="H29" s="134">
        <v>81</v>
      </c>
      <c r="I29" s="33">
        <v>2928</v>
      </c>
      <c r="J29" s="661">
        <v>312</v>
      </c>
      <c r="K29" s="661">
        <v>4427</v>
      </c>
      <c r="L29" s="34">
        <v>0</v>
      </c>
      <c r="M29" s="287"/>
      <c r="N29" s="32">
        <v>6242</v>
      </c>
      <c r="O29" s="33">
        <v>4115</v>
      </c>
      <c r="P29" s="33">
        <v>157</v>
      </c>
      <c r="Q29" s="391"/>
      <c r="R29" s="588">
        <v>10348</v>
      </c>
      <c r="S29" s="588">
        <v>0</v>
      </c>
      <c r="T29" s="589">
        <v>166</v>
      </c>
      <c r="U29" s="60"/>
      <c r="W29" s="293"/>
    </row>
    <row r="30" spans="2:23" ht="12.75">
      <c r="B30" s="35" t="s">
        <v>416</v>
      </c>
      <c r="C30" s="36"/>
      <c r="D30" s="44"/>
      <c r="E30" s="316">
        <f t="shared" si="1"/>
        <v>4634</v>
      </c>
      <c r="F30" s="133"/>
      <c r="G30" s="662">
        <v>1597</v>
      </c>
      <c r="H30" s="133">
        <v>135</v>
      </c>
      <c r="I30" s="135">
        <v>1778</v>
      </c>
      <c r="J30" s="667">
        <v>614</v>
      </c>
      <c r="K30" s="667">
        <v>510</v>
      </c>
      <c r="L30" s="314">
        <v>0</v>
      </c>
      <c r="M30" s="287"/>
      <c r="N30" s="315">
        <v>2946</v>
      </c>
      <c r="O30" s="135">
        <v>1688</v>
      </c>
      <c r="P30" s="135">
        <v>0</v>
      </c>
      <c r="Q30" s="391"/>
      <c r="R30" s="603">
        <v>4634</v>
      </c>
      <c r="S30" s="603">
        <v>0</v>
      </c>
      <c r="T30" s="604">
        <v>0</v>
      </c>
      <c r="U30" s="60"/>
      <c r="W30" s="293"/>
    </row>
    <row r="31" spans="2:23" ht="12.75">
      <c r="B31" s="41" t="s">
        <v>417</v>
      </c>
      <c r="C31" s="43"/>
      <c r="D31" s="44"/>
      <c r="E31" s="30">
        <f t="shared" si="1"/>
        <v>1239</v>
      </c>
      <c r="F31" s="133"/>
      <c r="G31" s="660">
        <v>670</v>
      </c>
      <c r="H31" s="134">
        <v>12</v>
      </c>
      <c r="I31" s="33">
        <v>429</v>
      </c>
      <c r="J31" s="661">
        <v>114</v>
      </c>
      <c r="K31" s="661">
        <v>14</v>
      </c>
      <c r="L31" s="34">
        <v>0</v>
      </c>
      <c r="M31" s="287"/>
      <c r="N31" s="32">
        <v>741</v>
      </c>
      <c r="O31" s="33">
        <v>498</v>
      </c>
      <c r="P31" s="33">
        <v>0</v>
      </c>
      <c r="Q31" s="391"/>
      <c r="R31" s="588">
        <v>1239</v>
      </c>
      <c r="S31" s="588">
        <v>0</v>
      </c>
      <c r="T31" s="589">
        <v>0</v>
      </c>
      <c r="U31" s="60"/>
      <c r="W31" s="293"/>
    </row>
    <row r="32" spans="2:23" ht="12.75">
      <c r="B32" s="35" t="s">
        <v>418</v>
      </c>
      <c r="C32" s="36"/>
      <c r="D32" s="44"/>
      <c r="E32" s="316">
        <f t="shared" si="1"/>
        <v>24924</v>
      </c>
      <c r="F32" s="133"/>
      <c r="G32" s="315">
        <v>14004</v>
      </c>
      <c r="H32" s="135">
        <v>2364</v>
      </c>
      <c r="I32" s="135">
        <v>6144</v>
      </c>
      <c r="J32" s="135">
        <v>1848</v>
      </c>
      <c r="K32" s="135">
        <v>480</v>
      </c>
      <c r="L32" s="314">
        <v>84</v>
      </c>
      <c r="M32" s="287"/>
      <c r="N32" s="315">
        <v>14952</v>
      </c>
      <c r="O32" s="135">
        <v>9972</v>
      </c>
      <c r="P32" s="135">
        <v>0</v>
      </c>
      <c r="Q32" s="391"/>
      <c r="R32" s="603">
        <v>24564</v>
      </c>
      <c r="S32" s="603">
        <v>360</v>
      </c>
      <c r="T32" s="604">
        <v>0</v>
      </c>
      <c r="U32" s="60"/>
      <c r="W32" s="293"/>
    </row>
    <row r="33" spans="2:23" ht="12.75">
      <c r="B33" s="41" t="s">
        <v>419</v>
      </c>
      <c r="C33" s="43"/>
      <c r="D33" s="44"/>
      <c r="E33" s="30">
        <f t="shared" si="1"/>
        <v>1575</v>
      </c>
      <c r="F33" s="133"/>
      <c r="G33" s="660">
        <v>1317</v>
      </c>
      <c r="H33" s="134">
        <v>29</v>
      </c>
      <c r="I33" s="33">
        <v>123</v>
      </c>
      <c r="J33" s="661">
        <v>85</v>
      </c>
      <c r="K33" s="661">
        <v>18</v>
      </c>
      <c r="L33" s="34">
        <v>3</v>
      </c>
      <c r="M33" s="287"/>
      <c r="N33" s="32">
        <v>954</v>
      </c>
      <c r="O33" s="33">
        <v>621</v>
      </c>
      <c r="P33" s="33">
        <v>0</v>
      </c>
      <c r="Q33" s="391"/>
      <c r="R33" s="588">
        <v>1575</v>
      </c>
      <c r="S33" s="588">
        <v>0</v>
      </c>
      <c r="T33" s="589">
        <v>0</v>
      </c>
      <c r="U33" s="60"/>
      <c r="W33" s="293"/>
    </row>
    <row r="34" spans="2:23" ht="12.75">
      <c r="B34" s="639" t="s">
        <v>420</v>
      </c>
      <c r="C34" s="640"/>
      <c r="D34" s="44"/>
      <c r="E34" s="641">
        <f t="shared" si="1"/>
        <v>1669</v>
      </c>
      <c r="F34" s="133"/>
      <c r="G34" s="668">
        <v>839</v>
      </c>
      <c r="H34" s="669">
        <v>16</v>
      </c>
      <c r="I34" s="637">
        <v>312</v>
      </c>
      <c r="J34" s="637">
        <v>285</v>
      </c>
      <c r="K34" s="637">
        <v>217</v>
      </c>
      <c r="L34" s="638">
        <v>0</v>
      </c>
      <c r="M34" s="287"/>
      <c r="N34" s="636">
        <v>1118</v>
      </c>
      <c r="O34" s="637">
        <v>534</v>
      </c>
      <c r="P34" s="638">
        <v>17</v>
      </c>
      <c r="Q34" s="391"/>
      <c r="R34" s="653">
        <v>1646</v>
      </c>
      <c r="S34" s="654">
        <v>7</v>
      </c>
      <c r="T34" s="655">
        <v>16</v>
      </c>
      <c r="U34" s="60"/>
      <c r="W34" s="293"/>
    </row>
    <row r="35" spans="2:17" ht="12.75">
      <c r="B35" s="349" t="s">
        <v>171</v>
      </c>
      <c r="C35" s="47"/>
      <c r="D35" s="417"/>
      <c r="F35" s="154"/>
      <c r="M35" s="154"/>
      <c r="Q35" s="154"/>
    </row>
    <row r="36" spans="2:22" ht="12.75">
      <c r="B36" s="348" t="s">
        <v>391</v>
      </c>
      <c r="C36" s="29"/>
      <c r="P36" s="53"/>
      <c r="Q36" s="154"/>
      <c r="T36" s="154"/>
      <c r="U36" s="25"/>
      <c r="V36"/>
    </row>
    <row r="37" spans="2:4" ht="12.75">
      <c r="B37" t="s">
        <v>467</v>
      </c>
      <c r="D37" s="29"/>
    </row>
    <row r="38" spans="4:20" ht="12.75">
      <c r="D38" s="29"/>
      <c r="E38" s="292"/>
      <c r="G38" s="292"/>
      <c r="H38" s="292"/>
      <c r="I38" s="292"/>
      <c r="J38" s="292"/>
      <c r="K38" s="292"/>
      <c r="L38" s="292"/>
      <c r="N38" s="292"/>
      <c r="O38" s="292"/>
      <c r="P38" s="292"/>
      <c r="R38" s="292"/>
      <c r="S38" s="292"/>
      <c r="T38" s="292"/>
    </row>
    <row r="39" spans="5:6" ht="12.75">
      <c r="E39" s="49"/>
      <c r="F39" s="49"/>
    </row>
    <row r="42" ht="12.75">
      <c r="B42" s="50"/>
    </row>
    <row r="43" ht="12.75">
      <c r="B43" s="50"/>
    </row>
    <row r="44" ht="12.75">
      <c r="B44" s="50"/>
    </row>
    <row r="45" spans="2:6" ht="12.75" customHeight="1">
      <c r="B45" s="51"/>
      <c r="C45" s="51"/>
      <c r="D45" s="51"/>
      <c r="E45" s="51"/>
      <c r="F45" s="51"/>
    </row>
    <row r="46" spans="16:22" ht="12.75">
      <c r="P46" s="53"/>
      <c r="Q46"/>
      <c r="T46" s="154"/>
      <c r="U46" s="25"/>
      <c r="V46"/>
    </row>
  </sheetData>
  <mergeCells count="13">
    <mergeCell ref="N6:P6"/>
    <mergeCell ref="R6:T6"/>
    <mergeCell ref="I7:I8"/>
    <mergeCell ref="B10:C10"/>
    <mergeCell ref="B4:T4"/>
    <mergeCell ref="B6:C8"/>
    <mergeCell ref="B2:T2"/>
    <mergeCell ref="N7:N8"/>
    <mergeCell ref="O7:O8"/>
    <mergeCell ref="R7:R8"/>
    <mergeCell ref="S7:S8"/>
    <mergeCell ref="E6:E8"/>
    <mergeCell ref="G6:L6"/>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colBreaks count="1" manualBreakCount="1">
    <brk id="22"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EDUARDO SANCHES FARIA</Manager>
  <Company>DEPARTAMENTO NACIONAL DE TRÂNSITO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ANUARIO DENATRAN RENAEST 2006</dc:title>
  <dc:subject>ESTATÍSTICAS DE ACIDENTES COM VITIMAS 2006</dc:subject>
  <dc:creator>RENAEST - CGIE - Detrans</dc:creator>
  <cp:keywords/>
  <dc:description>Sujeito a alterações até 30/09/2007
Extração 14/09/2007</dc:description>
  <cp:lastModifiedBy>Denatran/CGIE</cp:lastModifiedBy>
  <cp:lastPrinted>2008-01-03T20:12:09Z</cp:lastPrinted>
  <dcterms:created xsi:type="dcterms:W3CDTF">2000-11-23T18:57:01Z</dcterms:created>
  <dcterms:modified xsi:type="dcterms:W3CDTF">2008-01-03T20:12:10Z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-1663630355</vt:i4>
  </property>
  <property fmtid="{D5CDD505-2E9C-101B-9397-08002B2CF9AE}" pid="3" name="_EmailSubject">
    <vt:lpwstr/>
  </property>
  <property fmtid="{D5CDD505-2E9C-101B-9397-08002B2CF9AE}" pid="4" name="_AuthorEmail">
    <vt:lpwstr>benedito.aquino@mj.gov.br</vt:lpwstr>
  </property>
  <property fmtid="{D5CDD505-2E9C-101B-9397-08002B2CF9AE}" pid="5" name="_AuthorEmailDisplayName">
    <vt:lpwstr>Benedito José De Aquino</vt:lpwstr>
  </property>
  <property fmtid="{D5CDD505-2E9C-101B-9397-08002B2CF9AE}" pid="6" name="_ReviewingToolsShownOnce">
    <vt:lpwstr/>
  </property>
</Properties>
</file>